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PivotChartFilter="1" defaultThemeVersion="124226"/>
  <bookViews>
    <workbookView xWindow="720" yWindow="420" windowWidth="22755" windowHeight="9240" activeTab="1"/>
  </bookViews>
  <sheets>
    <sheet name="Trey ABC system" sheetId="1" r:id="rId1"/>
    <sheet name="Sheet1" sheetId="2" r:id="rId2"/>
  </sheets>
  <definedNames>
    <definedName name="_xlnm._FilterDatabase" localSheetId="0" hidden="1">'Trey ABC system'!#REF!</definedName>
  </definedNames>
  <calcPr calcId="125725"/>
  <pivotCaches>
    <pivotCache cacheId="5" r:id="rId3"/>
  </pivotCaches>
</workbook>
</file>

<file path=xl/calcChain.xml><?xml version="1.0" encoding="utf-8"?>
<calcChain xmlns="http://schemas.openxmlformats.org/spreadsheetml/2006/main">
  <c r="J305" i="1"/>
  <c r="J304"/>
  <c r="J303"/>
  <c r="J302"/>
  <c r="J301"/>
  <c r="J300"/>
  <c r="J299"/>
  <c r="J298"/>
  <c r="J297"/>
  <c r="J296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0"/>
  <c r="J269"/>
  <c r="J268"/>
  <c r="J267"/>
  <c r="J266"/>
  <c r="J264"/>
  <c r="J262"/>
  <c r="J261"/>
  <c r="J260"/>
  <c r="J259"/>
  <c r="J258"/>
  <c r="J257"/>
  <c r="J256"/>
  <c r="J255"/>
  <c r="J254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7"/>
  <c r="J176"/>
  <c r="J175"/>
  <c r="J174"/>
  <c r="J173"/>
  <c r="J172"/>
  <c r="J171"/>
  <c r="J170"/>
  <c r="J169"/>
  <c r="J168"/>
  <c r="J167"/>
  <c r="J166"/>
  <c r="J165"/>
  <c r="J164"/>
  <c r="J162"/>
  <c r="J161"/>
  <c r="J160"/>
  <c r="J159"/>
  <c r="J158"/>
  <c r="J157"/>
  <c r="J156"/>
  <c r="J155"/>
  <c r="J154"/>
  <c r="J153"/>
  <c r="J152"/>
  <c r="J151"/>
  <c r="J149"/>
  <c r="J148"/>
  <c r="J147"/>
  <c r="J142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0"/>
  <c r="J99"/>
  <c r="J98"/>
  <c r="J97"/>
  <c r="J96"/>
  <c r="J95"/>
  <c r="J94"/>
  <c r="J93"/>
  <c r="J92"/>
  <c r="J91"/>
  <c r="J90"/>
  <c r="J88"/>
  <c r="J87"/>
  <c r="J86"/>
  <c r="J85"/>
  <c r="J84"/>
  <c r="J83"/>
  <c r="J82"/>
  <c r="J81"/>
  <c r="J80"/>
  <c r="J79"/>
  <c r="J78"/>
  <c r="J77"/>
  <c r="J76"/>
  <c r="J75"/>
  <c r="J72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2"/>
  <c r="J41"/>
  <c r="J40"/>
  <c r="J39"/>
  <c r="D39"/>
  <c r="J38"/>
  <c r="J37"/>
  <c r="J36"/>
  <c r="J35"/>
  <c r="J34"/>
  <c r="J33"/>
  <c r="J32"/>
  <c r="J31"/>
  <c r="J30"/>
  <c r="J29"/>
  <c r="J26"/>
  <c r="J25"/>
  <c r="J23"/>
  <c r="J22"/>
  <c r="J21"/>
  <c r="J20"/>
  <c r="J19"/>
  <c r="J18"/>
  <c r="J16"/>
  <c r="J15"/>
  <c r="J14"/>
  <c r="J13"/>
  <c r="J12"/>
  <c r="D12"/>
  <c r="J11"/>
  <c r="J10"/>
  <c r="D10"/>
  <c r="J9"/>
  <c r="J8"/>
  <c r="J7"/>
  <c r="D6"/>
  <c r="J6" s="1"/>
  <c r="J5"/>
  <c r="J4"/>
  <c r="J3"/>
  <c r="J2"/>
  <c r="J317" l="1"/>
  <c r="O2"/>
  <c r="O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O179" s="1"/>
  <c r="O180" s="1"/>
  <c r="O181" s="1"/>
  <c r="O182" s="1"/>
  <c r="O183" s="1"/>
  <c r="O184" s="1"/>
  <c r="O185" s="1"/>
  <c r="O186" s="1"/>
  <c r="O187" s="1"/>
  <c r="O188" s="1"/>
  <c r="O189" s="1"/>
  <c r="O190" s="1"/>
  <c r="O191" s="1"/>
  <c r="O192" s="1"/>
  <c r="O193" s="1"/>
  <c r="O194" s="1"/>
  <c r="O195" s="1"/>
  <c r="O196" s="1"/>
  <c r="O197" s="1"/>
  <c r="O198" s="1"/>
  <c r="O199" s="1"/>
  <c r="O200" s="1"/>
  <c r="O201" s="1"/>
  <c r="O202" s="1"/>
  <c r="O203" s="1"/>
  <c r="O204" s="1"/>
  <c r="O205" s="1"/>
  <c r="O206" s="1"/>
  <c r="O207" s="1"/>
  <c r="O208" s="1"/>
  <c r="O209" s="1"/>
  <c r="O210" s="1"/>
  <c r="O211" s="1"/>
  <c r="O212" s="1"/>
  <c r="O213" s="1"/>
  <c r="O214" s="1"/>
  <c r="O215" s="1"/>
  <c r="O216" s="1"/>
  <c r="O217" s="1"/>
  <c r="O218" s="1"/>
  <c r="O219" s="1"/>
  <c r="O220" s="1"/>
  <c r="O221" s="1"/>
  <c r="O222" s="1"/>
  <c r="O223" s="1"/>
  <c r="O224" s="1"/>
  <c r="O225" s="1"/>
  <c r="O226" s="1"/>
  <c r="O227" s="1"/>
  <c r="O228" s="1"/>
  <c r="O229" s="1"/>
  <c r="O230" s="1"/>
  <c r="O231" s="1"/>
  <c r="O232" s="1"/>
  <c r="O233" s="1"/>
  <c r="O234" s="1"/>
  <c r="O235" s="1"/>
  <c r="O236" s="1"/>
  <c r="O237" s="1"/>
  <c r="O238" s="1"/>
  <c r="O239" s="1"/>
  <c r="O240" s="1"/>
  <c r="O241" s="1"/>
  <c r="O242" s="1"/>
  <c r="O243" s="1"/>
  <c r="O244" s="1"/>
  <c r="O245" s="1"/>
  <c r="O246" s="1"/>
  <c r="O247" s="1"/>
  <c r="O248" s="1"/>
  <c r="O249" s="1"/>
  <c r="O250" s="1"/>
  <c r="O251" s="1"/>
  <c r="O252" s="1"/>
  <c r="O253" s="1"/>
  <c r="O254" s="1"/>
  <c r="O255" s="1"/>
  <c r="O256" s="1"/>
  <c r="O257" s="1"/>
  <c r="O258" s="1"/>
  <c r="O259" s="1"/>
  <c r="O260" s="1"/>
  <c r="O261" s="1"/>
  <c r="O262" s="1"/>
  <c r="O263" s="1"/>
  <c r="O264" s="1"/>
  <c r="O265" s="1"/>
  <c r="O266" s="1"/>
  <c r="O267" s="1"/>
  <c r="O268" s="1"/>
  <c r="O269" s="1"/>
  <c r="O270" s="1"/>
  <c r="O271" s="1"/>
  <c r="O272" s="1"/>
  <c r="O273" s="1"/>
  <c r="O274" s="1"/>
  <c r="O275" s="1"/>
  <c r="O276" s="1"/>
  <c r="O277" s="1"/>
  <c r="O278" s="1"/>
  <c r="O279" s="1"/>
  <c r="O280" s="1"/>
  <c r="O281" s="1"/>
  <c r="O282" s="1"/>
  <c r="O283" s="1"/>
  <c r="O284" s="1"/>
  <c r="O285" s="1"/>
  <c r="O286" s="1"/>
  <c r="O287" s="1"/>
  <c r="O288" s="1"/>
  <c r="O289" s="1"/>
  <c r="O290" s="1"/>
  <c r="O291" s="1"/>
  <c r="O292" s="1"/>
  <c r="O293" s="1"/>
  <c r="O294" s="1"/>
  <c r="O295" s="1"/>
  <c r="O296" s="1"/>
  <c r="O297" s="1"/>
  <c r="O298" s="1"/>
  <c r="O299" s="1"/>
  <c r="O300" s="1"/>
  <c r="O301" s="1"/>
  <c r="O302" s="1"/>
  <c r="O303" s="1"/>
  <c r="O304" s="1"/>
  <c r="O305" s="1"/>
</calcChain>
</file>

<file path=xl/sharedStrings.xml><?xml version="1.0" encoding="utf-8"?>
<sst xmlns="http://schemas.openxmlformats.org/spreadsheetml/2006/main" count="2088" uniqueCount="222">
  <si>
    <t>Date</t>
  </si>
  <si>
    <t>Bet</t>
  </si>
  <si>
    <t>Stav</t>
  </si>
  <si>
    <t>Win</t>
  </si>
  <si>
    <t>Sport</t>
  </si>
  <si>
    <t>Událost/Druh sázky / Tip</t>
  </si>
  <si>
    <t>Odd</t>
  </si>
  <si>
    <t>hcp</t>
  </si>
  <si>
    <t>Result</t>
  </si>
  <si>
    <t>Net</t>
  </si>
  <si>
    <t>TIP</t>
  </si>
  <si>
    <t>Confidence</t>
  </si>
  <si>
    <t>ABC bet</t>
  </si>
  <si>
    <t>Bankroll</t>
  </si>
  <si>
    <t>Loss</t>
  </si>
  <si>
    <t>Baseball</t>
  </si>
  <si>
    <t xml:space="preserve">Tampa Bay @ TexasMoney Line - Match WinnerTexas Rangers [Harrison,Matt] </t>
  </si>
  <si>
    <t>Trey System play</t>
  </si>
  <si>
    <t>Low</t>
  </si>
  <si>
    <t>A</t>
  </si>
  <si>
    <t>1 unit =100</t>
  </si>
  <si>
    <t xml:space="preserve">Milwaukee @ St LouisMoney Line - Match WinnerSt. Louis Cardinals [Westbrook,Jake] </t>
  </si>
  <si>
    <t xml:space="preserve">Pittsburgh @ AtlantaRun Line - Run HandicapAtlanta Braves [Hanson,Tommy] </t>
  </si>
  <si>
    <t>High</t>
  </si>
  <si>
    <t xml:space="preserve">Pittsburgh @ AtlantaMoney Line - Match WinnerAtlanta Braves [Hanson,Tommy] </t>
  </si>
  <si>
    <t xml:space="preserve">Chicago Cubs @ PhiladelphiaRun Line - Run HandicapPhiladelphia Phillies [Halladay,Roy] </t>
  </si>
  <si>
    <t xml:space="preserve">Chicago Cubs @ PhiladelphiaMoney Line - Match WinnerPhiladelphia Phillies [Halladay,Roy] </t>
  </si>
  <si>
    <t xml:space="preserve">Tampa Bay @ TexasRun Line - Run HandicapTexas Rangers [Lewis,Colby] </t>
  </si>
  <si>
    <t>B</t>
  </si>
  <si>
    <t xml:space="preserve">Tampa Bay @ TexasMoney Line - Match WinnerTexas Rangers [Lewis,Colby] </t>
  </si>
  <si>
    <t xml:space="preserve">Chicago Cubs @ PhiladelphiaRun Line - Run HandicapPhiladelphia Phillies [Blanton,Joe] </t>
  </si>
  <si>
    <t xml:space="preserve">Chicago Cubs @ PhiladelphiaMoney Line - Match WinnerPhiladelphia Phillies [Blanton,Joe] </t>
  </si>
  <si>
    <t xml:space="preserve">Pittsburgh @ AtlantaRun Line - Run HandicapAtlanta Braves [Delgado,Randall] </t>
  </si>
  <si>
    <t xml:space="preserve">Pittsburgh @ AtlantaMoney Line - Match WinnerAtlanta Braves [Delgado,Randall] </t>
  </si>
  <si>
    <t xml:space="preserve">Pittsburgh @ AtlantaMoney Line - Match WinnerAtlanta Braves [Hudson.Tim] </t>
  </si>
  <si>
    <t>Push</t>
  </si>
  <si>
    <t xml:space="preserve">Pittsburgh @ AtlantaRun Line - Run HandicapAtlanta Braves [Hudson.Tim] </t>
  </si>
  <si>
    <t xml:space="preserve">Milwaukee @ San DiegoRun Line - Run HandicapMilwaukee Brewers [Marcum,Shaun] </t>
  </si>
  <si>
    <t xml:space="preserve">Milwaukee @ San DiegoMoney Line - Match WinnerMilwaukee Brewers [Marcum,Shaun] </t>
  </si>
  <si>
    <t xml:space="preserve">LA Dodgers @ ColoradoMoney Line - Match WinnerLos Angeles Dodgers [Lilly,Ted] </t>
  </si>
  <si>
    <t xml:space="preserve">Oakland @ BostonRun Line - Run HandicapBoston Red Sox [Doubront,Felix] </t>
  </si>
  <si>
    <t xml:space="preserve">Oakland @ BostonMoney Line - Match WinnerBoston Red Sox [Doubront,Felix] </t>
  </si>
  <si>
    <t xml:space="preserve">Texas @ TorontoMoney Line - Match WinnerTexas Rangers [Feliz,Neftali] </t>
  </si>
  <si>
    <t xml:space="preserve">Seattle @ Tampa BayRun Line - Run HandicapTampa Bay Rays [Moore,Matt] </t>
  </si>
  <si>
    <t>Average</t>
  </si>
  <si>
    <t xml:space="preserve">Seattle @ Tampa BayMoney Line - Match WinnerTampa Bay Rays [Moore,Matt] </t>
  </si>
  <si>
    <t xml:space="preserve">Miami @ San FranciscoRun Line - Run HandicapSan Francisco Giants [Cain,Matt] </t>
  </si>
  <si>
    <t xml:space="preserve">Miami @ San FranciscoMoney Line - Match WinnerSan Francisco Giants [Cain,Matt] </t>
  </si>
  <si>
    <t xml:space="preserve">Pittsburgh @ St LouisMoney Line - Match WinnerSt. Louis Cardinals [Lynn,Lance] </t>
  </si>
  <si>
    <t xml:space="preserve">Milwaukee @ San DiegoRun Line - Run HandicapMilwaukee Brewers [Gallardo,Yovani] </t>
  </si>
  <si>
    <t xml:space="preserve">Milwaukee @ San DiegoMoney Line - Match WinnerMilwaukee Brewers [Gallardo,Yovani] </t>
  </si>
  <si>
    <t xml:space="preserve">Oakland @ BostonRun Line - Run HandicapBoston Red Sox [Bard,Daniel] </t>
  </si>
  <si>
    <t xml:space="preserve">Oakland @ BostonMoney Line - Match WinnerBoston Red Sox [Bard,Daniel] </t>
  </si>
  <si>
    <t xml:space="preserve">Texas @ Toronto (Live)Money Line - Match WinnerTexas Rangers [Harrison,Matt] </t>
  </si>
  <si>
    <t xml:space="preserve">Texas @ Toronto (Live)Run Line - Run HandicapTexas Rangers [Harrison,Matt] </t>
  </si>
  <si>
    <t xml:space="preserve">Chicago Cubs @ CincinnatiMoney Line - Match WinnerCincinnati Reds [Arroyo,Bronson] </t>
  </si>
  <si>
    <t xml:space="preserve">Miami @ San Francisco (Live)Money Line - Match WinnerSan Francisco Giants [Vogelsong,Ryan] </t>
  </si>
  <si>
    <t>C</t>
  </si>
  <si>
    <t xml:space="preserve">Miami @ San Francisco (Live)Run Line - Run HandicapSan Francisco Giants [Vogelsong,Ryan] </t>
  </si>
  <si>
    <t>push</t>
  </si>
  <si>
    <t xml:space="preserve">Oakland @ Tampa BayMoney Line - Match WinnerTampa Bay Rays [Price,David] </t>
  </si>
  <si>
    <t xml:space="preserve">Texas @ ClevelandMoney Line - Match WinnerTexas Rangers [Lewis,Colby] </t>
  </si>
  <si>
    <t xml:space="preserve">Texas @ ClevelandRun Line - Run HandicapTexas Rangers [Holland,Derek] </t>
  </si>
  <si>
    <t xml:space="preserve">Texas @ ClevelandMoney Line - Match WinnerTexas Rangers [Holland,Derek] </t>
  </si>
  <si>
    <t>Hokej NHL</t>
  </si>
  <si>
    <t xml:space="preserve">St Louis @ Los Angeles - Game 4 (Live)Money Line - Match WinnerLA Kings </t>
  </si>
  <si>
    <t xml:space="preserve">Nashville @ Phoenix - Game 5 (LIVE)Money Line - Match WinnerPHO Coyotes </t>
  </si>
  <si>
    <t xml:space="preserve">St Louis @ ArizonaMoney Line - Match WinnerSt. Louis Cardinals [Lynn,Lance] </t>
  </si>
  <si>
    <t xml:space="preserve">LA Angels @ Minnesota (LIVE)Money Line - Match WinnerLos Angeles Angels [Weaver, Jered] </t>
  </si>
  <si>
    <t xml:space="preserve">Atlanta @ Chicago CubsMoney Line - Match WinnerAtlanta Braves [Hanson,Tommy] </t>
  </si>
  <si>
    <t>Boston Red Sox Over 8</t>
  </si>
  <si>
    <t xml:space="preserve">Washington @ Pittsburgh Money Line - Match WinnerWashington Nationals [Jackson,Edwin] </t>
  </si>
  <si>
    <t xml:space="preserve">Atlanta @ Chicago CubsMoney Line - Match WinnerAtlanta Braves [Delgado,Randall] </t>
  </si>
  <si>
    <t xml:space="preserve">Atlanta @ Chicago CubsRun Line - Run HandicapAtlanta Braves [Delgado,Randall] </t>
  </si>
  <si>
    <t>Boston Red Sox Over 7</t>
  </si>
  <si>
    <t>NJ-NYR</t>
  </si>
  <si>
    <t xml:space="preserve">Washington @ PittsburghMoney Line - Match WinnerWashington Nationals [Detwiler,Ross] </t>
  </si>
  <si>
    <t xml:space="preserve">Washington @ PittsburghRun Line - Run HandicapWashington Nationals [Detwiler,Ross] </t>
  </si>
  <si>
    <t xml:space="preserve">Washington @ PittsburghRun Line - Run HandicapWashington Nationals [Strasburg,Stephen] </t>
  </si>
  <si>
    <t>exception</t>
  </si>
  <si>
    <t xml:space="preserve">Washington @ PittsburghMoney Line - Match WinnerWashington Nationals [Strasburg,Stephen] </t>
  </si>
  <si>
    <t>Toronto@Minnesota</t>
  </si>
  <si>
    <t>Texas@Baltimore</t>
  </si>
  <si>
    <t>Washington</t>
  </si>
  <si>
    <t xml:space="preserve">San Diego @ PhiladelphiaTotal RunsUnder </t>
  </si>
  <si>
    <t xml:space="preserve">Colorado @ LA DodgersRun Line - Run HandicapLos Angeles Dodgers [Capuano,Chris] </t>
  </si>
  <si>
    <t xml:space="preserve">Colorado @ LA DodgersMoney Line - Match WinnerLos Angeles Dodgers [Capuano,Chris] </t>
  </si>
  <si>
    <t xml:space="preserve">Atlanta @ St LouisRun Line - Run HandicapSt. Louis Cardinals [Garcia,Jaime] </t>
  </si>
  <si>
    <t xml:space="preserve">Atlanta @ St LouisMoney Line - Match WinnerSt. Louis Cardinals [Garcia,Jaime] </t>
  </si>
  <si>
    <t xml:space="preserve">Toronto @ MinnesotaRun Line - Run HandicapToronto Blue Jays [Drabek.Kyle] </t>
  </si>
  <si>
    <t xml:space="preserve">Toronto @ MinnesotaMoney Line - Match WinnerToronto Blue Jays [Drabek.Kyle] </t>
  </si>
  <si>
    <t xml:space="preserve">Colorado @ San FranciscoRun Line - Run HandicapSan Francisco Giants [Vogelsong,Ryan] </t>
  </si>
  <si>
    <t>2x multiplier</t>
  </si>
  <si>
    <t xml:space="preserve">Colorado @ San FranciscoMoney Line - Match WinnerSan Francisco Giants [Vogelsong,Ryan] </t>
  </si>
  <si>
    <t xml:space="preserve">Arizona @ LA DodgersRun Line - Run HandicapLos Angeles Dodgers [Kershaw,Clayton] </t>
  </si>
  <si>
    <t xml:space="preserve">Arizona @ LA DodgersMoney Line - Match WinnerLos Angeles Dodgers [Kershaw,Clayton] </t>
  </si>
  <si>
    <t xml:space="preserve">Kansas City @ TexasRun Line - Run HandicapTexas Rangers [Feldman,Scott] </t>
  </si>
  <si>
    <t xml:space="preserve">Kansas City @ TexasMoney Line - Match WinnerTexas Rangers [Feldman,Scott] </t>
  </si>
  <si>
    <t xml:space="preserve">San Diego @ WashingtonRun Line - Run HandicapWashington Nationals [Detwiler,Ross] </t>
  </si>
  <si>
    <t xml:space="preserve">San Diego @ WashingtonMoney Line - Match WinnerWashington Nationals [Detwiler,Ross] </t>
  </si>
  <si>
    <t xml:space="preserve">Chicago Cubs @ St LouisRun Line - Run HandicapSt. Louis Cardinals [Westbrook,Jake] </t>
  </si>
  <si>
    <t xml:space="preserve">Chicago Cubs @ St LouisMoney Line - Match WinnerSt. Louis Cardinals [Westbrook,Jake] </t>
  </si>
  <si>
    <t xml:space="preserve">Kansas City @ TexasRun Line - Run HandicapTexas Rangers [Lewis,Colby] </t>
  </si>
  <si>
    <t xml:space="preserve">Kansas City @ TexasMoney Line - Match WinnerTexas Rangers [Lewis,Colby] </t>
  </si>
  <si>
    <t xml:space="preserve">Chicago Cubs @ St LouisRun Line - Run HandicapSt. Louis Cardinals [Lohse,Kyle] </t>
  </si>
  <si>
    <t xml:space="preserve">Chicago Cubs @ St LouisMoney Line - Match WinnerSt. Louis Cardinals [Lohse,Kyle] </t>
  </si>
  <si>
    <t>NHL</t>
  </si>
  <si>
    <t>LAK</t>
  </si>
  <si>
    <t xml:space="preserve">Atlanta @ Tampa Bay Money Line - Match WinnerAtlanta Braves [Hanson,Tommy] </t>
  </si>
  <si>
    <t xml:space="preserve">Atlanta @ Tampa Bay Run Line - Run HandicapAtlanta Braves [Hanson,Tommy] </t>
  </si>
  <si>
    <t xml:space="preserve">Baltimore @ WashingtonMoney Line - Match WinnerBaltimore Orioles [Arrieta,Jake] </t>
  </si>
  <si>
    <t xml:space="preserve">Baltimore @ WashingtonRun Line - Run HandicapBaltimore Orioles [Arrieta,Jake] </t>
  </si>
  <si>
    <t xml:space="preserve">Pittsburgh @ DetroitRun Line - Run HandicapPittsburgh Pirates [Morton,Charlie] </t>
  </si>
  <si>
    <t xml:space="preserve">LA Dodgers @ ArizonaMoney Line - Match WinnerLos Angeles Dodgers [Capuano,Chris] </t>
  </si>
  <si>
    <t xml:space="preserve">LA Dodgers @ ArizonaRun Line - Run HandicapLos Angeles Dodgers [Capuano,Chris] </t>
  </si>
  <si>
    <t xml:space="preserve">San Francisco @ MilwaukeeMoney Line - Match WinnerSan Francisco Giants [Bumgarner,Madison] </t>
  </si>
  <si>
    <t xml:space="preserve">Atlanta @ CincinnatiMoney Line - Match WinnerAtlanta Braves [Minor,Mike] </t>
  </si>
  <si>
    <t xml:space="preserve">Atlanta @ CincinnatiRun Line - Run HandicapAtlanta Braves [Minor,Mike] </t>
  </si>
  <si>
    <t xml:space="preserve">Colorado @ MiamiRun Line - Run HandicapMiami Marlins [Buehrle,Mark] </t>
  </si>
  <si>
    <t xml:space="preserve">Colorado @ MiamiMoney Line - Match WinnerMiami Marlins [Buehrle,Mark] </t>
  </si>
  <si>
    <t>Atlanta @ CincinnatiRun Line - Run HandicapAtlanta Braves [Minor,Mike] +1,5</t>
  </si>
  <si>
    <t>NYM-SD</t>
  </si>
  <si>
    <t>Cinci-Colorado</t>
  </si>
  <si>
    <t>Baltimore-Kansas</t>
  </si>
  <si>
    <t>Texas-Seattle</t>
  </si>
  <si>
    <t>LAD-Milweaukee</t>
  </si>
  <si>
    <t>CWS-Seattle</t>
  </si>
  <si>
    <t>HCP</t>
  </si>
  <si>
    <t>SF-Chicago Cubs</t>
  </si>
  <si>
    <t>SD-Arizona</t>
  </si>
  <si>
    <t>plus 1</t>
  </si>
  <si>
    <t>LAA-Seattle</t>
  </si>
  <si>
    <t>SD-SF</t>
  </si>
  <si>
    <t>LA-New Jersey</t>
  </si>
  <si>
    <r>
      <t xml:space="preserve">Kansas City Royals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</si>
  <si>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Pittsburgh Pirates (-1.5)</t>
    </r>
    <r>
      <rPr>
        <b/>
        <sz val="8"/>
        <color rgb="FF000032"/>
        <rFont val="Arial"/>
        <family val="2"/>
      </rPr>
      <t xml:space="preserve"> for Game</t>
    </r>
  </si>
  <si>
    <r>
      <t xml:space="preserve">San Diego Padres vs </t>
    </r>
    <r>
      <rPr>
        <b/>
        <u/>
        <sz val="11"/>
        <color rgb="FF000032"/>
        <rFont val="Arial"/>
        <family val="2"/>
      </rPr>
      <t>Milwaukee Brewers</t>
    </r>
    <r>
      <rPr>
        <b/>
        <sz val="8"/>
        <color rgb="FF000032"/>
        <rFont val="Arial"/>
        <family val="2"/>
      </rPr>
      <t xml:space="preserve"> for Game.</t>
    </r>
  </si>
  <si>
    <r>
      <t xml:space="preserve">San Diego Padres vs </t>
    </r>
    <r>
      <rPr>
        <b/>
        <u/>
        <sz val="11"/>
        <color rgb="FF000032"/>
        <rFont val="Arial"/>
        <family val="2"/>
      </rPr>
      <t>Milwaukee Brewers (-1.5)</t>
    </r>
    <r>
      <rPr>
        <b/>
        <sz val="8"/>
        <color rgb="FF000032"/>
        <rFont val="Arial"/>
        <family val="2"/>
      </rPr>
      <t xml:space="preserve"> for Game.</t>
    </r>
  </si>
  <si>
    <r>
      <t>Los Angeles Dodgers (+1.5)</t>
    </r>
    <r>
      <rPr>
        <b/>
        <sz val="8"/>
        <color rgb="FF000032"/>
        <rFont val="Arial"/>
        <family val="2"/>
      </rPr>
      <t xml:space="preserve"> vs Seattle Mariners for Game.</t>
    </r>
  </si>
  <si>
    <r>
      <t>Los Angeles Dodgers</t>
    </r>
    <r>
      <rPr>
        <b/>
        <sz val="8"/>
        <color rgb="FF000032"/>
        <rFont val="Arial"/>
        <family val="2"/>
      </rPr>
      <t xml:space="preserve"> vs Seattle Mariners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</si>
  <si>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Chicago White Sox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</si>
  <si>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Chicago White Sox (-1.5)</t>
    </r>
    <r>
      <rPr>
        <b/>
        <sz val="8"/>
        <color rgb="FF000032"/>
        <rFont val="Arial"/>
        <family val="2"/>
      </rPr>
      <t xml:space="preserve"> for Game.</t>
    </r>
  </si>
  <si>
    <t>TB-NYM</t>
  </si>
  <si>
    <t>TB-NYM hcp</t>
  </si>
  <si>
    <r>
      <t>Detroit Tigers (-1.5)</t>
    </r>
    <r>
      <rPr>
        <b/>
        <sz val="8"/>
        <color rgb="FF000032"/>
        <rFont val="Arial"/>
        <family val="2"/>
      </rPr>
      <t xml:space="preserve"> vs Chicago Cubs for Game.</t>
    </r>
  </si>
  <si>
    <r>
      <t>Detroit Tigers</t>
    </r>
    <r>
      <rPr>
        <b/>
        <sz val="8"/>
        <color rgb="FF000032"/>
        <rFont val="Arial"/>
        <family val="2"/>
      </rPr>
      <t xml:space="preserve"> vs Chicago Cubs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</si>
  <si>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San Francisco Giants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</si>
  <si>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San Francisco Giants (-1.5)</t>
    </r>
    <r>
      <rPr>
        <b/>
        <sz val="8"/>
        <color rgb="FF000032"/>
        <rFont val="Arial"/>
        <family val="2"/>
      </rPr>
      <t xml:space="preserve"> for Game.</t>
    </r>
  </si>
  <si>
    <r>
      <t>Detroit Tigers (+1.5)</t>
    </r>
    <r>
      <rPr>
        <b/>
        <sz val="8"/>
        <color rgb="FF000032"/>
        <rFont val="Arial"/>
        <family val="2"/>
      </rPr>
      <t xml:space="preserve"> vs Chicago Cubs for Game.</t>
    </r>
  </si>
  <si>
    <t>Colorado-Detroit</t>
  </si>
  <si>
    <t>Colorado-Detroit hcp</t>
  </si>
  <si>
    <t>Texas-Houston -1</t>
  </si>
  <si>
    <t>Texas-Houston -2.5</t>
  </si>
  <si>
    <t>LAA- Arizona</t>
  </si>
  <si>
    <t>LAA- Arizona hcp</t>
  </si>
  <si>
    <t>Seattle-SF</t>
  </si>
  <si>
    <t>Seattle-SF hcp</t>
  </si>
  <si>
    <t>NYY-Atlanta</t>
  </si>
  <si>
    <t>NYY-Atlanta hcp</t>
  </si>
  <si>
    <t>SD-Texas-2</t>
  </si>
  <si>
    <t>SD-Texas hcp</t>
  </si>
  <si>
    <t>CWS-Chicago Cubs</t>
  </si>
  <si>
    <t>CWS-Chicago Cubs hcp</t>
  </si>
  <si>
    <t>Cleveland-Cincy-2</t>
  </si>
  <si>
    <t>Cleveland-Cincy-2 hcp</t>
  </si>
  <si>
    <t>Cleveland-Cincy +1.5</t>
  </si>
  <si>
    <t xml:space="preserve">Cleveland-Cincy-2 </t>
  </si>
  <si>
    <t>Oaklnad-LAD</t>
  </si>
  <si>
    <t>Oaklnad-LAD hcp</t>
  </si>
  <si>
    <t>Oaklnad-LAD hcp+1.5</t>
  </si>
  <si>
    <t>Pittsburgh-Minnesotta</t>
  </si>
  <si>
    <t>Pittsburgh-Minnesotta hcp</t>
  </si>
  <si>
    <t>SD-Seattle +1.5</t>
  </si>
  <si>
    <t>SD-Seattle</t>
  </si>
  <si>
    <t>Cinci-Minesota</t>
  </si>
  <si>
    <t>Cinci-Minesota hcp</t>
  </si>
  <si>
    <t>Texas-Colorado</t>
  </si>
  <si>
    <t>Texas-Colorado hcp</t>
  </si>
  <si>
    <t>SD-Seattle-1</t>
  </si>
  <si>
    <t>Arizona-Chicago Cubs</t>
  </si>
  <si>
    <t>Arizona-Chicago Cubs hcp</t>
  </si>
  <si>
    <t>NYY-Cleveland hcp</t>
  </si>
  <si>
    <t>NYY-Cleveland</t>
  </si>
  <si>
    <t>Texas-Detroit</t>
  </si>
  <si>
    <t>Texas-Detroit hcp</t>
  </si>
  <si>
    <t>Chicago Cubs-NYM-2</t>
  </si>
  <si>
    <t>Chicago Cubs-NYM-2 hcp</t>
  </si>
  <si>
    <t>Minesotta-CWS</t>
  </si>
  <si>
    <t>Minesotta-CWS hcp</t>
  </si>
  <si>
    <t>Colorado-Wash-2</t>
  </si>
  <si>
    <t>Colorado-Wash-2 hcp</t>
  </si>
  <si>
    <t>Kansas-TB-2</t>
  </si>
  <si>
    <t>Kansas-TB-2 hcp</t>
  </si>
  <si>
    <t>Texas-Oakland</t>
  </si>
  <si>
    <t>Texas-Oakland hcp</t>
  </si>
  <si>
    <r>
      <t>Boston Red Sox (+1.5)</t>
    </r>
    <r>
      <rPr>
        <b/>
        <sz val="8"/>
        <color rgb="FF000032"/>
        <rFont val="Arial"/>
        <family val="2"/>
      </rPr>
      <t xml:space="preserve"> vs Seattle Mariners for Game.</t>
    </r>
  </si>
  <si>
    <r>
      <t>Boston Red Sox</t>
    </r>
    <r>
      <rPr>
        <b/>
        <sz val="8"/>
        <color rgb="FF000032"/>
        <rFont val="Arial"/>
        <family val="2"/>
      </rPr>
      <t xml:space="preserve"> vs Seattle Mariners for Game.</t>
    </r>
  </si>
  <si>
    <r>
      <t xml:space="preserve">Cincinnati Reds vs </t>
    </r>
    <r>
      <rPr>
        <b/>
        <u/>
        <sz val="11"/>
        <color rgb="FF000032"/>
        <rFont val="Arial"/>
        <family val="2"/>
      </rPr>
      <t>San Francisco Giants</t>
    </r>
    <r>
      <rPr>
        <b/>
        <sz val="8"/>
        <color rgb="FF000032"/>
        <rFont val="Arial"/>
        <family val="2"/>
      </rPr>
      <t xml:space="preserve"> for Game.</t>
    </r>
  </si>
  <si>
    <r>
      <t xml:space="preserve">Cincinnati Reds vs </t>
    </r>
    <r>
      <rPr>
        <b/>
        <u/>
        <sz val="11"/>
        <color rgb="FF000032"/>
        <rFont val="Arial"/>
        <family val="2"/>
      </rPr>
      <t>San Francisco Giants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</si>
  <si>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Boston Red Sox </t>
    </r>
    <r>
      <rPr>
        <b/>
        <sz val="8"/>
        <color rgb="FF000032"/>
        <rFont val="Arial"/>
        <family val="2"/>
      </rPr>
      <t>vs Seattle Mariners for Game.</t>
    </r>
  </si>
  <si>
    <r>
      <t>Boston Red Sox (-1)</t>
    </r>
    <r>
      <rPr>
        <b/>
        <sz val="8"/>
        <color rgb="FF000032"/>
        <rFont val="Arial"/>
        <family val="2"/>
      </rPr>
      <t xml:space="preserve"> vs Seattle Mariners for Game.</t>
    </r>
  </si>
  <si>
    <t>Atlanta-Washington +1,5</t>
  </si>
  <si>
    <t>Atlanta-Washington</t>
  </si>
  <si>
    <r>
      <t xml:space="preserve">Cincinnati Reds vs </t>
    </r>
    <r>
      <rPr>
        <b/>
        <u/>
        <sz val="11"/>
        <color rgb="FF000032"/>
        <rFont val="Arial"/>
        <family val="2"/>
      </rPr>
      <t>San Francisco Giants</t>
    </r>
    <r>
      <rPr>
        <b/>
        <sz val="8"/>
        <color rgb="FF000032"/>
        <rFont val="Arial"/>
        <family val="2"/>
      </rPr>
      <t xml:space="preserve"> (+1.5) for Game.</t>
    </r>
  </si>
  <si>
    <r>
      <t>LAA Angels</t>
    </r>
    <r>
      <rPr>
        <b/>
        <sz val="8"/>
        <color rgb="FF000032"/>
        <rFont val="Arial"/>
        <family val="2"/>
      </rPr>
      <t xml:space="preserve"> vs Toronto Blue Jays for Game.</t>
    </r>
  </si>
  <si>
    <r>
      <t>LAA Angels (-1)</t>
    </r>
    <r>
      <rPr>
        <b/>
        <sz val="8"/>
        <color rgb="FF000032"/>
        <rFont val="Arial"/>
        <family val="2"/>
      </rPr>
      <t xml:space="preserve"> vs Toronto Blue Jays for Game.</t>
    </r>
  </si>
  <si>
    <t>Kansas-Minnesotta</t>
  </si>
  <si>
    <t>Kansas-Minnesotta hcp</t>
  </si>
  <si>
    <r>
      <t xml:space="preserve">Houston Astros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</si>
  <si>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Pittsburgh Pirates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</si>
  <si>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Atlanta Braves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</si>
  <si>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Atlanta Braves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</si>
  <si>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Philadelphia Phillies vs </t>
    </r>
    <r>
      <rPr>
        <b/>
        <u/>
        <sz val="11"/>
        <color rgb="FF000032"/>
        <rFont val="Arial"/>
        <family val="2"/>
      </rPr>
      <t>New York Mets</t>
    </r>
    <r>
      <rPr>
        <b/>
        <sz val="8"/>
        <color rgb="FF000032"/>
        <rFont val="Arial"/>
        <family val="2"/>
      </rPr>
      <t xml:space="preserve"> for Game.</t>
    </r>
  </si>
  <si>
    <r>
      <t xml:space="preserve">Philadelphia Phillies vs </t>
    </r>
    <r>
      <rPr>
        <b/>
        <u/>
        <sz val="11"/>
        <color rgb="FF000032"/>
        <rFont val="Arial"/>
        <family val="2"/>
      </rPr>
      <t>New York Mets (-1.5)</t>
    </r>
    <r>
      <rPr>
        <b/>
        <sz val="8"/>
        <color rgb="FF000032"/>
        <rFont val="Arial"/>
        <family val="2"/>
      </rPr>
      <t xml:space="preserve"> for Game.</t>
    </r>
  </si>
  <si>
    <r>
      <t xml:space="preserve">Baltimore Orioles vs </t>
    </r>
    <r>
      <rPr>
        <b/>
        <u/>
        <sz val="11"/>
        <color rgb="FF000032"/>
        <rFont val="Arial"/>
        <family val="2"/>
      </rPr>
      <t>LAA Angels</t>
    </r>
    <r>
      <rPr>
        <b/>
        <sz val="8"/>
        <color rgb="FF000032"/>
        <rFont val="Arial"/>
        <family val="2"/>
      </rPr>
      <t xml:space="preserve"> for Game.</t>
    </r>
  </si>
  <si>
    <r>
      <t xml:space="preserve">Baltimore Orioles vs </t>
    </r>
    <r>
      <rPr>
        <b/>
        <u/>
        <sz val="11"/>
        <color rgb="FF000032"/>
        <rFont val="Arial"/>
        <family val="2"/>
      </rPr>
      <t>LAA Angels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</si>
  <si>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Colorado Rockies vs </t>
    </r>
    <r>
      <rPr>
        <b/>
        <u/>
        <sz val="11"/>
        <color rgb="FF000032"/>
        <rFont val="Arial"/>
        <family val="2"/>
      </rPr>
      <t>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</si>
  <si>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Colorado Rockies vs </t>
    </r>
    <r>
      <rPr>
        <b/>
        <u/>
        <sz val="11"/>
        <color rgb="FF000032"/>
        <rFont val="Arial"/>
        <family val="2"/>
      </rPr>
      <t>Washington Nationals (-1)</t>
    </r>
    <r>
      <rPr>
        <b/>
        <sz val="8"/>
        <color rgb="FF000032"/>
        <rFont val="Arial"/>
        <family val="2"/>
      </rPr>
      <t xml:space="preserve"> for Game.</t>
    </r>
  </si>
  <si>
    <t>Multiplier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</si>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</sst>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32"/>
      <name val="Arial"/>
      <family val="2"/>
    </font>
    <font>
      <b/>
      <u/>
      <sz val="11"/>
      <color rgb="FF0000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'Trey ABC system'!$O$1</c:f>
              <c:strCache>
                <c:ptCount val="1"/>
                <c:pt idx="0">
                  <c:v>Bankroll</c:v>
                </c:pt>
              </c:strCache>
            </c:strRef>
          </c:tx>
          <c:marker>
            <c:symbol val="none"/>
          </c:marker>
          <c:val>
            <c:numRef>
              <c:f>'Trey ABC system'!$O$2:$O$305</c:f>
              <c:numCache>
                <c:formatCode>General</c:formatCode>
                <c:ptCount val="304"/>
                <c:pt idx="0">
                  <c:v>-35</c:v>
                </c:pt>
                <c:pt idx="1">
                  <c:v>-50</c:v>
                </c:pt>
                <c:pt idx="2">
                  <c:v>-22.665000000000006</c:v>
                </c:pt>
                <c:pt idx="3">
                  <c:v>-7.6650000000000063</c:v>
                </c:pt>
                <c:pt idx="4">
                  <c:v>55.33499999999998</c:v>
                </c:pt>
                <c:pt idx="5">
                  <c:v>133.03499999999997</c:v>
                </c:pt>
                <c:pt idx="6">
                  <c:v>73.034999999999968</c:v>
                </c:pt>
                <c:pt idx="7">
                  <c:v>-66.965000000000032</c:v>
                </c:pt>
                <c:pt idx="8">
                  <c:v>-42.965000000000032</c:v>
                </c:pt>
                <c:pt idx="9">
                  <c:v>29.274999999999977</c:v>
                </c:pt>
                <c:pt idx="10">
                  <c:v>155.27499999999995</c:v>
                </c:pt>
                <c:pt idx="11">
                  <c:v>468.71500000000003</c:v>
                </c:pt>
                <c:pt idx="12">
                  <c:v>408.71500000000003</c:v>
                </c:pt>
                <c:pt idx="13">
                  <c:v>268.71500000000003</c:v>
                </c:pt>
                <c:pt idx="14">
                  <c:v>542.79499999999996</c:v>
                </c:pt>
                <c:pt idx="15">
                  <c:v>542.79499999999996</c:v>
                </c:pt>
                <c:pt idx="16">
                  <c:v>527.79499999999996</c:v>
                </c:pt>
                <c:pt idx="17">
                  <c:v>492.79499999999996</c:v>
                </c:pt>
                <c:pt idx="18">
                  <c:v>524.6099999999999</c:v>
                </c:pt>
                <c:pt idx="19">
                  <c:v>544.1099999999999</c:v>
                </c:pt>
                <c:pt idx="20">
                  <c:v>529.1099999999999</c:v>
                </c:pt>
                <c:pt idx="21">
                  <c:v>494.1099999999999</c:v>
                </c:pt>
                <c:pt idx="22">
                  <c:v>444.1099999999999</c:v>
                </c:pt>
                <c:pt idx="23">
                  <c:v>471.1099999999999</c:v>
                </c:pt>
                <c:pt idx="24">
                  <c:v>504.42999999999989</c:v>
                </c:pt>
                <c:pt idx="25">
                  <c:v>504.42999999999989</c:v>
                </c:pt>
                <c:pt idx="26">
                  <c:v>504.42999999999989</c:v>
                </c:pt>
                <c:pt idx="27">
                  <c:v>525.00999999999988</c:v>
                </c:pt>
                <c:pt idx="28">
                  <c:v>537.00999999999988</c:v>
                </c:pt>
                <c:pt idx="29">
                  <c:v>507.00999999999988</c:v>
                </c:pt>
                <c:pt idx="30">
                  <c:v>387.00999999999988</c:v>
                </c:pt>
                <c:pt idx="31">
                  <c:v>357.00999999999988</c:v>
                </c:pt>
                <c:pt idx="32">
                  <c:v>237.00999999999988</c:v>
                </c:pt>
                <c:pt idx="33">
                  <c:v>207.00999999999988</c:v>
                </c:pt>
                <c:pt idx="34">
                  <c:v>87.009999999999877</c:v>
                </c:pt>
                <c:pt idx="35">
                  <c:v>37.009999999999877</c:v>
                </c:pt>
                <c:pt idx="36">
                  <c:v>-22.990000000000123</c:v>
                </c:pt>
                <c:pt idx="37">
                  <c:v>114.04999999999984</c:v>
                </c:pt>
                <c:pt idx="38">
                  <c:v>-5.9500000000001592</c:v>
                </c:pt>
                <c:pt idx="39">
                  <c:v>268.12999999999977</c:v>
                </c:pt>
                <c:pt idx="40">
                  <c:v>343.12999999999977</c:v>
                </c:pt>
                <c:pt idx="41">
                  <c:v>343.12999999999977</c:v>
                </c:pt>
                <c:pt idx="42">
                  <c:v>361.53999999999979</c:v>
                </c:pt>
                <c:pt idx="43">
                  <c:v>376.53999999999979</c:v>
                </c:pt>
                <c:pt idx="44">
                  <c:v>341.53999999999979</c:v>
                </c:pt>
                <c:pt idx="45">
                  <c:v>326.53999999999979</c:v>
                </c:pt>
                <c:pt idx="46">
                  <c:v>359.53999999999979</c:v>
                </c:pt>
                <c:pt idx="47">
                  <c:v>438.37999999999977</c:v>
                </c:pt>
                <c:pt idx="48">
                  <c:v>515.27999999999975</c:v>
                </c:pt>
                <c:pt idx="49">
                  <c:v>558.72999999999979</c:v>
                </c:pt>
                <c:pt idx="50">
                  <c:v>587.88499999999976</c:v>
                </c:pt>
                <c:pt idx="51">
                  <c:v>605.88499999999976</c:v>
                </c:pt>
                <c:pt idx="52">
                  <c:v>626.4649999999998</c:v>
                </c:pt>
                <c:pt idx="53">
                  <c:v>641.4649999999998</c:v>
                </c:pt>
                <c:pt idx="54">
                  <c:v>606.4649999999998</c:v>
                </c:pt>
                <c:pt idx="55">
                  <c:v>591.4649999999998</c:v>
                </c:pt>
                <c:pt idx="56">
                  <c:v>651.4649999999998</c:v>
                </c:pt>
                <c:pt idx="57">
                  <c:v>616.4649999999998</c:v>
                </c:pt>
                <c:pt idx="58">
                  <c:v>601.4649999999998</c:v>
                </c:pt>
                <c:pt idx="59">
                  <c:v>630.02499999999986</c:v>
                </c:pt>
                <c:pt idx="60">
                  <c:v>682.10499999999979</c:v>
                </c:pt>
                <c:pt idx="61">
                  <c:v>722.10499999999979</c:v>
                </c:pt>
                <c:pt idx="62">
                  <c:v>772.10499999999979</c:v>
                </c:pt>
                <c:pt idx="63">
                  <c:v>742.10499999999979</c:v>
                </c:pt>
                <c:pt idx="64">
                  <c:v>622.10499999999979</c:v>
                </c:pt>
                <c:pt idx="65">
                  <c:v>670.10499999999979</c:v>
                </c:pt>
                <c:pt idx="66">
                  <c:v>694.10499999999979</c:v>
                </c:pt>
                <c:pt idx="67">
                  <c:v>737.50499999999977</c:v>
                </c:pt>
                <c:pt idx="68">
                  <c:v>761.50499999999977</c:v>
                </c:pt>
                <c:pt idx="69">
                  <c:v>661.50499999999977</c:v>
                </c:pt>
                <c:pt idx="70">
                  <c:v>841.50499999999977</c:v>
                </c:pt>
                <c:pt idx="71">
                  <c:v>741.50499999999977</c:v>
                </c:pt>
                <c:pt idx="72">
                  <c:v>641.50499999999977</c:v>
                </c:pt>
                <c:pt idx="73">
                  <c:v>671.50499999999977</c:v>
                </c:pt>
                <c:pt idx="74">
                  <c:v>712.17499999999973</c:v>
                </c:pt>
                <c:pt idx="75">
                  <c:v>682.17499999999973</c:v>
                </c:pt>
                <c:pt idx="76">
                  <c:v>612.17499999999973</c:v>
                </c:pt>
                <c:pt idx="77">
                  <c:v>582.17499999999973</c:v>
                </c:pt>
                <c:pt idx="78">
                  <c:v>512.17499999999973</c:v>
                </c:pt>
                <c:pt idx="79">
                  <c:v>812.17499999999973</c:v>
                </c:pt>
                <c:pt idx="80">
                  <c:v>752.17499999999973</c:v>
                </c:pt>
                <c:pt idx="81">
                  <c:v>512.17499999999973</c:v>
                </c:pt>
                <c:pt idx="82">
                  <c:v>560.17499999999973</c:v>
                </c:pt>
                <c:pt idx="83">
                  <c:v>725.53499999999974</c:v>
                </c:pt>
                <c:pt idx="84">
                  <c:v>1025.5349999999999</c:v>
                </c:pt>
                <c:pt idx="85">
                  <c:v>905.53499999999985</c:v>
                </c:pt>
                <c:pt idx="86">
                  <c:v>425.53499999999985</c:v>
                </c:pt>
                <c:pt idx="87">
                  <c:v>425.53499999999985</c:v>
                </c:pt>
                <c:pt idx="88">
                  <c:v>553.63499999999988</c:v>
                </c:pt>
                <c:pt idx="89">
                  <c:v>613.63499999999988</c:v>
                </c:pt>
                <c:pt idx="90">
                  <c:v>701.13499999999988</c:v>
                </c:pt>
                <c:pt idx="91">
                  <c:v>651.13499999999988</c:v>
                </c:pt>
                <c:pt idx="92">
                  <c:v>511.13499999999988</c:v>
                </c:pt>
                <c:pt idx="93">
                  <c:v>571.13499999999988</c:v>
                </c:pt>
                <c:pt idx="94">
                  <c:v>658.63499999999988</c:v>
                </c:pt>
                <c:pt idx="95">
                  <c:v>608.63499999999988</c:v>
                </c:pt>
                <c:pt idx="96">
                  <c:v>468.63499999999988</c:v>
                </c:pt>
                <c:pt idx="97">
                  <c:v>348.63499999999988</c:v>
                </c:pt>
                <c:pt idx="98">
                  <c:v>-131.36500000000012</c:v>
                </c:pt>
                <c:pt idx="99">
                  <c:v>-131.36500000000012</c:v>
                </c:pt>
                <c:pt idx="100">
                  <c:v>144.15499999999986</c:v>
                </c:pt>
                <c:pt idx="101">
                  <c:v>288.15499999999986</c:v>
                </c:pt>
                <c:pt idx="102">
                  <c:v>704.79499999999973</c:v>
                </c:pt>
                <c:pt idx="103">
                  <c:v>754.79499999999973</c:v>
                </c:pt>
                <c:pt idx="104">
                  <c:v>770.99499999999978</c:v>
                </c:pt>
                <c:pt idx="105">
                  <c:v>788.49499999999978</c:v>
                </c:pt>
                <c:pt idx="106">
                  <c:v>803.49499999999978</c:v>
                </c:pt>
                <c:pt idx="107">
                  <c:v>819.38499999999976</c:v>
                </c:pt>
                <c:pt idx="108">
                  <c:v>804.38499999999976</c:v>
                </c:pt>
                <c:pt idx="109">
                  <c:v>769.38499999999976</c:v>
                </c:pt>
                <c:pt idx="110">
                  <c:v>790.38499999999976</c:v>
                </c:pt>
                <c:pt idx="111">
                  <c:v>953.58499999999981</c:v>
                </c:pt>
                <c:pt idx="112">
                  <c:v>853.58499999999981</c:v>
                </c:pt>
                <c:pt idx="113">
                  <c:v>882.14499999999975</c:v>
                </c:pt>
                <c:pt idx="114">
                  <c:v>913.92499999999973</c:v>
                </c:pt>
                <c:pt idx="115">
                  <c:v>1004.8249999999997</c:v>
                </c:pt>
                <c:pt idx="116">
                  <c:v>989.8249999999997</c:v>
                </c:pt>
                <c:pt idx="117">
                  <c:v>954.8249999999997</c:v>
                </c:pt>
                <c:pt idx="118">
                  <c:v>981.8249999999997</c:v>
                </c:pt>
                <c:pt idx="119">
                  <c:v>1021.7949999999997</c:v>
                </c:pt>
                <c:pt idx="120">
                  <c:v>1171.7949999999996</c:v>
                </c:pt>
                <c:pt idx="121">
                  <c:v>1141.7949999999996</c:v>
                </c:pt>
                <c:pt idx="122">
                  <c:v>1196.2749999999996</c:v>
                </c:pt>
                <c:pt idx="123">
                  <c:v>1136.2749999999996</c:v>
                </c:pt>
                <c:pt idx="124">
                  <c:v>1220.2749999999996</c:v>
                </c:pt>
                <c:pt idx="125">
                  <c:v>1190.2749999999996</c:v>
                </c:pt>
                <c:pt idx="126">
                  <c:v>1120.2749999999996</c:v>
                </c:pt>
                <c:pt idx="127">
                  <c:v>1192.2749999999996</c:v>
                </c:pt>
                <c:pt idx="128">
                  <c:v>1396.2749999999996</c:v>
                </c:pt>
                <c:pt idx="129">
                  <c:v>1366.2749999999996</c:v>
                </c:pt>
                <c:pt idx="130">
                  <c:v>1296.2749999999996</c:v>
                </c:pt>
                <c:pt idx="131">
                  <c:v>1317.5749999999996</c:v>
                </c:pt>
                <c:pt idx="132">
                  <c:v>1387.5749999999996</c:v>
                </c:pt>
                <c:pt idx="133">
                  <c:v>1447.5749999999996</c:v>
                </c:pt>
                <c:pt idx="134">
                  <c:v>1601.1749999999995</c:v>
                </c:pt>
                <c:pt idx="135">
                  <c:v>1622.1749999999995</c:v>
                </c:pt>
                <c:pt idx="136">
                  <c:v>1657.1749999999995</c:v>
                </c:pt>
                <c:pt idx="137">
                  <c:v>1681.6749999999995</c:v>
                </c:pt>
                <c:pt idx="138">
                  <c:v>1651.6749999999995</c:v>
                </c:pt>
                <c:pt idx="139">
                  <c:v>1581.6749999999995</c:v>
                </c:pt>
                <c:pt idx="140">
                  <c:v>1551.6749999999995</c:v>
                </c:pt>
                <c:pt idx="141">
                  <c:v>1311.6749999999995</c:v>
                </c:pt>
                <c:pt idx="142">
                  <c:v>1251.6749999999995</c:v>
                </c:pt>
                <c:pt idx="143">
                  <c:v>771.6749999999995</c:v>
                </c:pt>
                <c:pt idx="144">
                  <c:v>651.6749999999995</c:v>
                </c:pt>
                <c:pt idx="145">
                  <c:v>759.47499999999945</c:v>
                </c:pt>
                <c:pt idx="146">
                  <c:v>861.47499999999945</c:v>
                </c:pt>
                <c:pt idx="147">
                  <c:v>942.6749999999995</c:v>
                </c:pt>
                <c:pt idx="148">
                  <c:v>942.6749999999995</c:v>
                </c:pt>
                <c:pt idx="149">
                  <c:v>802.6749999999995</c:v>
                </c:pt>
                <c:pt idx="150">
                  <c:v>742.6749999999995</c:v>
                </c:pt>
                <c:pt idx="151">
                  <c:v>934.6749999999995</c:v>
                </c:pt>
                <c:pt idx="152">
                  <c:v>1045.6749999999995</c:v>
                </c:pt>
                <c:pt idx="153">
                  <c:v>975.6749999999995</c:v>
                </c:pt>
                <c:pt idx="154">
                  <c:v>945.6749999999995</c:v>
                </c:pt>
                <c:pt idx="155">
                  <c:v>1106.4749999999995</c:v>
                </c:pt>
                <c:pt idx="156">
                  <c:v>1189.2749999999994</c:v>
                </c:pt>
                <c:pt idx="157">
                  <c:v>1119.2749999999994</c:v>
                </c:pt>
                <c:pt idx="158">
                  <c:v>1089.2749999999994</c:v>
                </c:pt>
                <c:pt idx="159">
                  <c:v>989.27499999999941</c:v>
                </c:pt>
                <c:pt idx="160">
                  <c:v>1173.8349999999994</c:v>
                </c:pt>
                <c:pt idx="161">
                  <c:v>1173.8349999999994</c:v>
                </c:pt>
                <c:pt idx="162">
                  <c:v>1283.1749999999993</c:v>
                </c:pt>
                <c:pt idx="163">
                  <c:v>1387.5749999999994</c:v>
                </c:pt>
                <c:pt idx="164">
                  <c:v>1478.4349999999995</c:v>
                </c:pt>
                <c:pt idx="165">
                  <c:v>1565.4349999999995</c:v>
                </c:pt>
                <c:pt idx="166">
                  <c:v>1636.8349999999996</c:v>
                </c:pt>
                <c:pt idx="167">
                  <c:v>1576.8349999999996</c:v>
                </c:pt>
                <c:pt idx="168">
                  <c:v>1436.8349999999996</c:v>
                </c:pt>
                <c:pt idx="169">
                  <c:v>1376.8349999999996</c:v>
                </c:pt>
                <c:pt idx="170">
                  <c:v>1592.8349999999996</c:v>
                </c:pt>
                <c:pt idx="171">
                  <c:v>1714.0349999999996</c:v>
                </c:pt>
                <c:pt idx="172">
                  <c:v>2100.9149999999995</c:v>
                </c:pt>
                <c:pt idx="173">
                  <c:v>2259.3149999999996</c:v>
                </c:pt>
                <c:pt idx="174">
                  <c:v>1959.3149999999996</c:v>
                </c:pt>
                <c:pt idx="175">
                  <c:v>2325.3149999999996</c:v>
                </c:pt>
                <c:pt idx="176">
                  <c:v>2290.3149999999996</c:v>
                </c:pt>
                <c:pt idx="177">
                  <c:v>2275.3149999999996</c:v>
                </c:pt>
                <c:pt idx="178">
                  <c:v>2240.3149999999996</c:v>
                </c:pt>
                <c:pt idx="179">
                  <c:v>2225.3149999999996</c:v>
                </c:pt>
                <c:pt idx="180">
                  <c:v>2244.6349999999998</c:v>
                </c:pt>
                <c:pt idx="181">
                  <c:v>2266.5349999999999</c:v>
                </c:pt>
                <c:pt idx="182">
                  <c:v>2321.1349999999998</c:v>
                </c:pt>
                <c:pt idx="183">
                  <c:v>2349.9949999999999</c:v>
                </c:pt>
                <c:pt idx="184">
                  <c:v>2229.9949999999999</c:v>
                </c:pt>
                <c:pt idx="185">
                  <c:v>2199.9949999999999</c:v>
                </c:pt>
                <c:pt idx="186">
                  <c:v>2129.9949999999999</c:v>
                </c:pt>
                <c:pt idx="187">
                  <c:v>2099.9949999999999</c:v>
                </c:pt>
                <c:pt idx="188">
                  <c:v>2148.2950000000001</c:v>
                </c:pt>
                <c:pt idx="189">
                  <c:v>2184.2950000000001</c:v>
                </c:pt>
                <c:pt idx="190">
                  <c:v>2114.2950000000001</c:v>
                </c:pt>
                <c:pt idx="191">
                  <c:v>2084.2950000000001</c:v>
                </c:pt>
                <c:pt idx="192">
                  <c:v>2115.7950000000001</c:v>
                </c:pt>
                <c:pt idx="193">
                  <c:v>2136.0450000000001</c:v>
                </c:pt>
                <c:pt idx="194">
                  <c:v>2304.0450000000001</c:v>
                </c:pt>
                <c:pt idx="195">
                  <c:v>2396.4450000000002</c:v>
                </c:pt>
                <c:pt idx="196">
                  <c:v>2540.4450000000002</c:v>
                </c:pt>
                <c:pt idx="197">
                  <c:v>2610.645</c:v>
                </c:pt>
                <c:pt idx="198">
                  <c:v>2647.0450000000001</c:v>
                </c:pt>
                <c:pt idx="199">
                  <c:v>2678.8450000000003</c:v>
                </c:pt>
                <c:pt idx="200">
                  <c:v>2718.8150000000001</c:v>
                </c:pt>
                <c:pt idx="201">
                  <c:v>2718.8150000000001</c:v>
                </c:pt>
                <c:pt idx="202">
                  <c:v>2683.8150000000001</c:v>
                </c:pt>
                <c:pt idx="203">
                  <c:v>2668.8150000000001</c:v>
                </c:pt>
                <c:pt idx="204">
                  <c:v>2633.8150000000001</c:v>
                </c:pt>
                <c:pt idx="205">
                  <c:v>2618.8150000000001</c:v>
                </c:pt>
                <c:pt idx="206">
                  <c:v>2498.8150000000001</c:v>
                </c:pt>
                <c:pt idx="207">
                  <c:v>2468.8150000000001</c:v>
                </c:pt>
                <c:pt idx="208">
                  <c:v>2530.0149999999999</c:v>
                </c:pt>
                <c:pt idx="209">
                  <c:v>2500.0149999999999</c:v>
                </c:pt>
                <c:pt idx="210">
                  <c:v>2485.0149999999999</c:v>
                </c:pt>
                <c:pt idx="211">
                  <c:v>2450.0149999999999</c:v>
                </c:pt>
                <c:pt idx="212">
                  <c:v>2420.0149999999999</c:v>
                </c:pt>
                <c:pt idx="213">
                  <c:v>2300.0149999999999</c:v>
                </c:pt>
                <c:pt idx="214">
                  <c:v>2285.0149999999999</c:v>
                </c:pt>
                <c:pt idx="215">
                  <c:v>2250.0149999999999</c:v>
                </c:pt>
                <c:pt idx="216">
                  <c:v>2010.0149999999999</c:v>
                </c:pt>
                <c:pt idx="217">
                  <c:v>1950.0149999999999</c:v>
                </c:pt>
                <c:pt idx="218">
                  <c:v>1920.0149999999999</c:v>
                </c:pt>
                <c:pt idx="219">
                  <c:v>1800.0149999999999</c:v>
                </c:pt>
                <c:pt idx="220">
                  <c:v>1730.0149999999999</c:v>
                </c:pt>
                <c:pt idx="221">
                  <c:v>1700.0149999999999</c:v>
                </c:pt>
                <c:pt idx="222">
                  <c:v>1560.0149999999999</c:v>
                </c:pt>
                <c:pt idx="223">
                  <c:v>1500.0149999999999</c:v>
                </c:pt>
                <c:pt idx="224">
                  <c:v>1570.0149999999999</c:v>
                </c:pt>
                <c:pt idx="225">
                  <c:v>1636.0149999999999</c:v>
                </c:pt>
                <c:pt idx="226">
                  <c:v>1496.0149999999999</c:v>
                </c:pt>
                <c:pt idx="227">
                  <c:v>1436.0149999999999</c:v>
                </c:pt>
                <c:pt idx="228">
                  <c:v>1649.1349999999998</c:v>
                </c:pt>
                <c:pt idx="229">
                  <c:v>1769.1349999999998</c:v>
                </c:pt>
                <c:pt idx="230">
                  <c:v>1958.0149999999999</c:v>
                </c:pt>
                <c:pt idx="231">
                  <c:v>2039.6149999999998</c:v>
                </c:pt>
                <c:pt idx="232">
                  <c:v>2075.4549999999999</c:v>
                </c:pt>
                <c:pt idx="233">
                  <c:v>2109.9549999999999</c:v>
                </c:pt>
                <c:pt idx="234">
                  <c:v>2304.355</c:v>
                </c:pt>
                <c:pt idx="235">
                  <c:v>2400.355</c:v>
                </c:pt>
                <c:pt idx="236">
                  <c:v>2416.855</c:v>
                </c:pt>
                <c:pt idx="237">
                  <c:v>2439.8850000000002</c:v>
                </c:pt>
                <c:pt idx="238">
                  <c:v>2404.8850000000002</c:v>
                </c:pt>
                <c:pt idx="239">
                  <c:v>2389.8850000000002</c:v>
                </c:pt>
                <c:pt idx="240">
                  <c:v>2354.8850000000002</c:v>
                </c:pt>
                <c:pt idx="241">
                  <c:v>2339.8850000000002</c:v>
                </c:pt>
                <c:pt idx="242">
                  <c:v>2304.8850000000002</c:v>
                </c:pt>
                <c:pt idx="243">
                  <c:v>2289.8850000000002</c:v>
                </c:pt>
                <c:pt idx="244">
                  <c:v>2219.8850000000002</c:v>
                </c:pt>
                <c:pt idx="245">
                  <c:v>2189.8850000000002</c:v>
                </c:pt>
                <c:pt idx="246">
                  <c:v>2154.8850000000002</c:v>
                </c:pt>
                <c:pt idx="247">
                  <c:v>2139.8850000000002</c:v>
                </c:pt>
                <c:pt idx="248">
                  <c:v>2320.3650000000002</c:v>
                </c:pt>
                <c:pt idx="249">
                  <c:v>2386.3650000000002</c:v>
                </c:pt>
                <c:pt idx="250">
                  <c:v>2484.7650000000003</c:v>
                </c:pt>
                <c:pt idx="251">
                  <c:v>2484.7650000000003</c:v>
                </c:pt>
                <c:pt idx="252">
                  <c:v>2364.7650000000003</c:v>
                </c:pt>
                <c:pt idx="253">
                  <c:v>2334.7650000000003</c:v>
                </c:pt>
                <c:pt idx="254">
                  <c:v>2214.7650000000003</c:v>
                </c:pt>
                <c:pt idx="255">
                  <c:v>2184.7650000000003</c:v>
                </c:pt>
                <c:pt idx="256">
                  <c:v>2249.5650000000005</c:v>
                </c:pt>
                <c:pt idx="257">
                  <c:v>2279.5650000000005</c:v>
                </c:pt>
                <c:pt idx="258">
                  <c:v>2322.9650000000006</c:v>
                </c:pt>
                <c:pt idx="259">
                  <c:v>2352.9650000000006</c:v>
                </c:pt>
                <c:pt idx="260">
                  <c:v>2392.7250000000008</c:v>
                </c:pt>
                <c:pt idx="261">
                  <c:v>2392.7250000000008</c:v>
                </c:pt>
                <c:pt idx="262">
                  <c:v>2408.7900000000009</c:v>
                </c:pt>
                <c:pt idx="263">
                  <c:v>2393.7900000000009</c:v>
                </c:pt>
                <c:pt idx="264">
                  <c:v>2423.190000000001</c:v>
                </c:pt>
                <c:pt idx="265">
                  <c:v>2447.190000000001</c:v>
                </c:pt>
                <c:pt idx="266">
                  <c:v>2377.190000000001</c:v>
                </c:pt>
                <c:pt idx="267">
                  <c:v>2347.190000000001</c:v>
                </c:pt>
                <c:pt idx="268">
                  <c:v>2384.8500000000008</c:v>
                </c:pt>
                <c:pt idx="269">
                  <c:v>2384.8500000000008</c:v>
                </c:pt>
                <c:pt idx="270">
                  <c:v>2417.5750000000007</c:v>
                </c:pt>
                <c:pt idx="271">
                  <c:v>2437.0750000000007</c:v>
                </c:pt>
                <c:pt idx="272">
                  <c:v>2456.1850000000009</c:v>
                </c:pt>
                <c:pt idx="273">
                  <c:v>2472.6850000000009</c:v>
                </c:pt>
                <c:pt idx="274">
                  <c:v>2638.2850000000008</c:v>
                </c:pt>
                <c:pt idx="275">
                  <c:v>2710.2850000000008</c:v>
                </c:pt>
                <c:pt idx="276">
                  <c:v>2675.2850000000008</c:v>
                </c:pt>
                <c:pt idx="277">
                  <c:v>2660.2850000000008</c:v>
                </c:pt>
                <c:pt idx="278">
                  <c:v>2625.2850000000008</c:v>
                </c:pt>
                <c:pt idx="279">
                  <c:v>2610.2850000000008</c:v>
                </c:pt>
                <c:pt idx="280">
                  <c:v>2575.2850000000008</c:v>
                </c:pt>
                <c:pt idx="281">
                  <c:v>2560.2850000000008</c:v>
                </c:pt>
                <c:pt idx="282">
                  <c:v>2654.7250000000008</c:v>
                </c:pt>
                <c:pt idx="283">
                  <c:v>2624.7250000000008</c:v>
                </c:pt>
                <c:pt idx="284">
                  <c:v>2700.4650000000006</c:v>
                </c:pt>
                <c:pt idx="285">
                  <c:v>2772.4650000000006</c:v>
                </c:pt>
                <c:pt idx="286">
                  <c:v>2702.4650000000006</c:v>
                </c:pt>
                <c:pt idx="287">
                  <c:v>2672.4650000000006</c:v>
                </c:pt>
                <c:pt idx="288">
                  <c:v>2804.2250000000004</c:v>
                </c:pt>
                <c:pt idx="289">
                  <c:v>2852.2250000000004</c:v>
                </c:pt>
                <c:pt idx="290">
                  <c:v>2883.7250000000004</c:v>
                </c:pt>
                <c:pt idx="291">
                  <c:v>2903.2250000000004</c:v>
                </c:pt>
                <c:pt idx="292">
                  <c:v>2942.9850000000006</c:v>
                </c:pt>
                <c:pt idx="293">
                  <c:v>2942.9850000000006</c:v>
                </c:pt>
                <c:pt idx="294">
                  <c:v>2992.6850000000004</c:v>
                </c:pt>
                <c:pt idx="295">
                  <c:v>3022.6850000000004</c:v>
                </c:pt>
                <c:pt idx="296">
                  <c:v>2952.6850000000004</c:v>
                </c:pt>
                <c:pt idx="297">
                  <c:v>2922.6850000000004</c:v>
                </c:pt>
                <c:pt idx="298">
                  <c:v>2852.6850000000004</c:v>
                </c:pt>
                <c:pt idx="299">
                  <c:v>2822.6850000000004</c:v>
                </c:pt>
                <c:pt idx="300">
                  <c:v>2968.1250000000005</c:v>
                </c:pt>
                <c:pt idx="301">
                  <c:v>3022.1250000000005</c:v>
                </c:pt>
                <c:pt idx="302">
                  <c:v>3139.2450000000003</c:v>
                </c:pt>
                <c:pt idx="303">
                  <c:v>3187.2450000000003</c:v>
                </c:pt>
              </c:numCache>
            </c:numRef>
          </c:val>
        </c:ser>
        <c:dLbls/>
        <c:marker val="1"/>
        <c:axId val="56078720"/>
        <c:axId val="56081792"/>
      </c:lineChart>
      <c:catAx>
        <c:axId val="56078720"/>
        <c:scaling>
          <c:orientation val="minMax"/>
        </c:scaling>
        <c:axPos val="b"/>
        <c:tickLblPos val="nextTo"/>
        <c:crossAx val="56081792"/>
        <c:crosses val="autoZero"/>
        <c:auto val="1"/>
        <c:lblAlgn val="ctr"/>
        <c:lblOffset val="100"/>
      </c:catAx>
      <c:valAx>
        <c:axId val="56081792"/>
        <c:scaling>
          <c:orientation val="minMax"/>
        </c:scaling>
        <c:axPos val="l"/>
        <c:majorGridlines/>
        <c:numFmt formatCode="General" sourceLinked="1"/>
        <c:tickLblPos val="nextTo"/>
        <c:crossAx val="560787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pivotSource>
    <c:name>[TreyABChalf.xlsx]Sheet1!PivotTable1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Trey ABC</a:t>
            </a:r>
            <a:r>
              <a:rPr lang="en-US" baseline="0"/>
              <a:t> system Profit</a:t>
            </a:r>
            <a:endParaRPr lang="en-US"/>
          </a:p>
        </c:rich>
      </c:tx>
      <c:layout/>
    </c:title>
    <c:pivotFmts>
      <c:pivotFmt>
        <c:idx val="0"/>
        <c:marker>
          <c:symbol val="none"/>
        </c:marker>
      </c:pivotFmt>
      <c:pivotFmt>
        <c:idx val="2"/>
        <c:dLbl>
          <c:idx val="0"/>
          <c:delete val="1"/>
        </c:dLbl>
      </c:pivotFmt>
      <c:pivotFmt>
        <c:idx val="3"/>
        <c:dLbl>
          <c:idx val="0"/>
          <c:layout>
            <c:manualLayout>
              <c:x val="0"/>
              <c:y val="-8.2397274352745783E-2"/>
            </c:manualLayout>
          </c:layout>
          <c:tx>
            <c:rich>
              <a:bodyPr/>
              <a:lstStyle/>
              <a:p>
                <a:r>
                  <a:rPr lang="en-US" sz="3200">
                    <a:solidFill>
                      <a:srgbClr val="00B050"/>
                    </a:solidFill>
                  </a:rPr>
                  <a:t>$3187</a:t>
                </a:r>
              </a:p>
            </c:rich>
          </c:tx>
          <c:showVal val="1"/>
        </c:dLbl>
      </c:pivotFmt>
    </c:pivotFmts>
    <c:plotArea>
      <c:layout/>
      <c:lineChart>
        <c:grouping val="standard"/>
        <c:ser>
          <c:idx val="0"/>
          <c:order val="0"/>
          <c:tx>
            <c:strRef>
              <c:f>Sheet1!$B$2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63"/>
              <c:layout>
                <c:manualLayout>
                  <c:x val="0"/>
                  <c:y val="-8.2397274352745783E-2"/>
                </c:manualLayout>
              </c:layout>
              <c:tx>
                <c:rich>
                  <a:bodyPr/>
                  <a:lstStyle/>
                  <a:p>
                    <a:r>
                      <a:rPr lang="en-US" sz="3200">
                        <a:solidFill>
                          <a:srgbClr val="00B050"/>
                        </a:solidFill>
                      </a:rPr>
                      <a:t>$3187</a:t>
                    </a:r>
                  </a:p>
                </c:rich>
              </c:tx>
              <c:showVal val="1"/>
            </c:dLbl>
            <c:delete val="1"/>
            <c:spPr/>
            <c:txPr>
              <a:bodyPr/>
              <a:lstStyle/>
              <a:p>
                <a:pPr>
                  <a:defRPr/>
                </a:pPr>
                <a:endParaRPr lang="es-MX"/>
              </a:p>
            </c:txPr>
          </c:dLbls>
          <c:cat>
            <c:strRef>
              <c:f>Sheet1!$A$3:$A$67</c:f>
              <c:strCache>
                <c:ptCount val="64"/>
                <c:pt idx="0">
                  <c:v>27/04/2012</c:v>
                </c:pt>
                <c:pt idx="1">
                  <c:v>28/04/2012</c:v>
                </c:pt>
                <c:pt idx="2">
                  <c:v>29/04/2012</c:v>
                </c:pt>
                <c:pt idx="3">
                  <c:v>01/05/2012</c:v>
                </c:pt>
                <c:pt idx="4">
                  <c:v>02/05/2012</c:v>
                </c:pt>
                <c:pt idx="5">
                  <c:v>03/05/2012</c:v>
                </c:pt>
                <c:pt idx="6">
                  <c:v>04/05/2012</c:v>
                </c:pt>
                <c:pt idx="7">
                  <c:v>05/05/2012</c:v>
                </c:pt>
                <c:pt idx="8">
                  <c:v>06/05/2012</c:v>
                </c:pt>
                <c:pt idx="9">
                  <c:v>07/05/2012</c:v>
                </c:pt>
                <c:pt idx="10">
                  <c:v>08/05/2012</c:v>
                </c:pt>
                <c:pt idx="11">
                  <c:v>09/05/2012</c:v>
                </c:pt>
                <c:pt idx="12">
                  <c:v>10/05/2012</c:v>
                </c:pt>
                <c:pt idx="13">
                  <c:v>11/05/2012</c:v>
                </c:pt>
                <c:pt idx="14">
                  <c:v>12/05/2012</c:v>
                </c:pt>
                <c:pt idx="15">
                  <c:v>13/05/2012</c:v>
                </c:pt>
                <c:pt idx="16">
                  <c:v>14/05/2012</c:v>
                </c:pt>
                <c:pt idx="17">
                  <c:v>15/05/2012</c:v>
                </c:pt>
                <c:pt idx="18">
                  <c:v>16/05/2012</c:v>
                </c:pt>
                <c:pt idx="19">
                  <c:v>17/05/2012</c:v>
                </c:pt>
                <c:pt idx="20">
                  <c:v>18/05/2012</c:v>
                </c:pt>
                <c:pt idx="21">
                  <c:v>19/05/2012</c:v>
                </c:pt>
                <c:pt idx="22">
                  <c:v>20/05/2012</c:v>
                </c:pt>
                <c:pt idx="23">
                  <c:v>21/05/2012</c:v>
                </c:pt>
                <c:pt idx="24">
                  <c:v>22/05/2012</c:v>
                </c:pt>
                <c:pt idx="25">
                  <c:v>23/05/2012</c:v>
                </c:pt>
                <c:pt idx="26">
                  <c:v>24/05/2012</c:v>
                </c:pt>
                <c:pt idx="27">
                  <c:v>25/05/2012</c:v>
                </c:pt>
                <c:pt idx="28">
                  <c:v>26/05/2012</c:v>
                </c:pt>
                <c:pt idx="29">
                  <c:v>28/05/2012</c:v>
                </c:pt>
                <c:pt idx="30">
                  <c:v>29/05/2012</c:v>
                </c:pt>
                <c:pt idx="31">
                  <c:v>30/05/2012</c:v>
                </c:pt>
                <c:pt idx="32">
                  <c:v>31/05/2012</c:v>
                </c:pt>
                <c:pt idx="33">
                  <c:v>01/06/2012</c:v>
                </c:pt>
                <c:pt idx="34">
                  <c:v>02/06/2012</c:v>
                </c:pt>
                <c:pt idx="35">
                  <c:v>04/06/2012</c:v>
                </c:pt>
                <c:pt idx="36">
                  <c:v>05/06/2012</c:v>
                </c:pt>
                <c:pt idx="37">
                  <c:v>06/06/2012</c:v>
                </c:pt>
                <c:pt idx="38">
                  <c:v>08/06/2012</c:v>
                </c:pt>
                <c:pt idx="39">
                  <c:v>09/06/2012</c:v>
                </c:pt>
                <c:pt idx="40">
                  <c:v>11/06/2012</c:v>
                </c:pt>
                <c:pt idx="41">
                  <c:v>12/06/2012</c:v>
                </c:pt>
                <c:pt idx="42">
                  <c:v>13/06/2012</c:v>
                </c:pt>
                <c:pt idx="43">
                  <c:v>15/06/2012</c:v>
                </c:pt>
                <c:pt idx="44">
                  <c:v>16/06/2012</c:v>
                </c:pt>
                <c:pt idx="45">
                  <c:v>18/06/2012</c:v>
                </c:pt>
                <c:pt idx="46">
                  <c:v>19/06/2012</c:v>
                </c:pt>
                <c:pt idx="47">
                  <c:v>20/06/2012</c:v>
                </c:pt>
                <c:pt idx="48">
                  <c:v>21/06/2012</c:v>
                </c:pt>
                <c:pt idx="49">
                  <c:v>22/06/2012</c:v>
                </c:pt>
                <c:pt idx="50">
                  <c:v>23/06/2012</c:v>
                </c:pt>
                <c:pt idx="51">
                  <c:v>24/06/2012</c:v>
                </c:pt>
                <c:pt idx="52">
                  <c:v>25/06/2012</c:v>
                </c:pt>
                <c:pt idx="53">
                  <c:v>26/06/2012</c:v>
                </c:pt>
                <c:pt idx="54">
                  <c:v>27/06/2012</c:v>
                </c:pt>
                <c:pt idx="55">
                  <c:v>28/06/2012</c:v>
                </c:pt>
                <c:pt idx="56">
                  <c:v>29/06/2012</c:v>
                </c:pt>
                <c:pt idx="57">
                  <c:v>30/06/2012</c:v>
                </c:pt>
                <c:pt idx="58">
                  <c:v>01/07/2012</c:v>
                </c:pt>
                <c:pt idx="59">
                  <c:v>02/07/2012</c:v>
                </c:pt>
                <c:pt idx="60">
                  <c:v>03/07/2012</c:v>
                </c:pt>
                <c:pt idx="61">
                  <c:v>04/07/2012</c:v>
                </c:pt>
                <c:pt idx="62">
                  <c:v>06/07/2012</c:v>
                </c:pt>
                <c:pt idx="63">
                  <c:v>07/07/2012</c:v>
                </c:pt>
              </c:strCache>
            </c:strRef>
          </c:cat>
          <c:val>
            <c:numRef>
              <c:f>Sheet1!$B$3:$B$67</c:f>
              <c:numCache>
                <c:formatCode>General</c:formatCode>
                <c:ptCount val="64"/>
                <c:pt idx="0">
                  <c:v>-66.965000000000032</c:v>
                </c:pt>
                <c:pt idx="1">
                  <c:v>268.71500000000003</c:v>
                </c:pt>
                <c:pt idx="2">
                  <c:v>542.79499999999996</c:v>
                </c:pt>
                <c:pt idx="3">
                  <c:v>504.42999999999995</c:v>
                </c:pt>
                <c:pt idx="4">
                  <c:v>114.04999999999995</c:v>
                </c:pt>
                <c:pt idx="5">
                  <c:v>343.12999999999988</c:v>
                </c:pt>
                <c:pt idx="6">
                  <c:v>326.53999999999991</c:v>
                </c:pt>
                <c:pt idx="7">
                  <c:v>438.37999999999988</c:v>
                </c:pt>
                <c:pt idx="8">
                  <c:v>515.27999999999986</c:v>
                </c:pt>
                <c:pt idx="9">
                  <c:v>651.46499999999992</c:v>
                </c:pt>
                <c:pt idx="10">
                  <c:v>772.1049999999999</c:v>
                </c:pt>
                <c:pt idx="11">
                  <c:v>622.1049999999999</c:v>
                </c:pt>
                <c:pt idx="12">
                  <c:v>841.50499999999988</c:v>
                </c:pt>
                <c:pt idx="13">
                  <c:v>512.17499999999995</c:v>
                </c:pt>
                <c:pt idx="14">
                  <c:v>1025.5349999999999</c:v>
                </c:pt>
                <c:pt idx="15">
                  <c:v>425.53499999999985</c:v>
                </c:pt>
                <c:pt idx="16">
                  <c:v>468.63499999999988</c:v>
                </c:pt>
                <c:pt idx="17">
                  <c:v>144.15499999999986</c:v>
                </c:pt>
                <c:pt idx="18">
                  <c:v>704.79499999999973</c:v>
                </c:pt>
                <c:pt idx="19">
                  <c:v>754.79499999999973</c:v>
                </c:pt>
                <c:pt idx="20">
                  <c:v>769.38499999999976</c:v>
                </c:pt>
                <c:pt idx="21">
                  <c:v>953.58499999999981</c:v>
                </c:pt>
                <c:pt idx="22">
                  <c:v>853.58499999999981</c:v>
                </c:pt>
                <c:pt idx="23">
                  <c:v>1021.7949999999998</c:v>
                </c:pt>
                <c:pt idx="24">
                  <c:v>1196.2749999999999</c:v>
                </c:pt>
                <c:pt idx="25">
                  <c:v>1220.2749999999999</c:v>
                </c:pt>
                <c:pt idx="26">
                  <c:v>1120.2749999999999</c:v>
                </c:pt>
                <c:pt idx="27">
                  <c:v>1387.5749999999998</c:v>
                </c:pt>
                <c:pt idx="28">
                  <c:v>1601.1749999999997</c:v>
                </c:pt>
                <c:pt idx="29">
                  <c:v>1651.6749999999997</c:v>
                </c:pt>
                <c:pt idx="30">
                  <c:v>1551.6749999999997</c:v>
                </c:pt>
                <c:pt idx="31">
                  <c:v>1251.6749999999997</c:v>
                </c:pt>
                <c:pt idx="32">
                  <c:v>651.67499999999973</c:v>
                </c:pt>
                <c:pt idx="33">
                  <c:v>742.67499999999973</c:v>
                </c:pt>
                <c:pt idx="34">
                  <c:v>1045.6749999999997</c:v>
                </c:pt>
                <c:pt idx="35">
                  <c:v>945.67499999999973</c:v>
                </c:pt>
                <c:pt idx="36">
                  <c:v>1089.2749999999996</c:v>
                </c:pt>
                <c:pt idx="37">
                  <c:v>1173.8349999999996</c:v>
                </c:pt>
                <c:pt idx="38">
                  <c:v>1376.8349999999996</c:v>
                </c:pt>
                <c:pt idx="39">
                  <c:v>1959.3149999999996</c:v>
                </c:pt>
                <c:pt idx="40">
                  <c:v>2325.3149999999996</c:v>
                </c:pt>
                <c:pt idx="41">
                  <c:v>2266.5349999999994</c:v>
                </c:pt>
                <c:pt idx="42">
                  <c:v>2199.9949999999994</c:v>
                </c:pt>
                <c:pt idx="43">
                  <c:v>2136.0449999999996</c:v>
                </c:pt>
                <c:pt idx="44">
                  <c:v>2610.6449999999995</c:v>
                </c:pt>
                <c:pt idx="45">
                  <c:v>2618.8149999999996</c:v>
                </c:pt>
                <c:pt idx="46">
                  <c:v>2450.0149999999994</c:v>
                </c:pt>
                <c:pt idx="47">
                  <c:v>2250.0149999999994</c:v>
                </c:pt>
                <c:pt idx="48">
                  <c:v>1800.0149999999994</c:v>
                </c:pt>
                <c:pt idx="49">
                  <c:v>1636.0149999999994</c:v>
                </c:pt>
                <c:pt idx="50">
                  <c:v>2109.9549999999995</c:v>
                </c:pt>
                <c:pt idx="51">
                  <c:v>2400.3549999999996</c:v>
                </c:pt>
                <c:pt idx="52">
                  <c:v>2139.8849999999993</c:v>
                </c:pt>
                <c:pt idx="53">
                  <c:v>2279.5649999999991</c:v>
                </c:pt>
                <c:pt idx="54">
                  <c:v>2352.9649999999992</c:v>
                </c:pt>
                <c:pt idx="55">
                  <c:v>2447.1899999999991</c:v>
                </c:pt>
                <c:pt idx="56">
                  <c:v>2472.684999999999</c:v>
                </c:pt>
                <c:pt idx="57">
                  <c:v>2560.2849999999989</c:v>
                </c:pt>
                <c:pt idx="58">
                  <c:v>2624.724999999999</c:v>
                </c:pt>
                <c:pt idx="59">
                  <c:v>2672.4649999999988</c:v>
                </c:pt>
                <c:pt idx="60">
                  <c:v>2942.9849999999988</c:v>
                </c:pt>
                <c:pt idx="61">
                  <c:v>3022.6849999999986</c:v>
                </c:pt>
                <c:pt idx="62">
                  <c:v>2822.6849999999986</c:v>
                </c:pt>
                <c:pt idx="63">
                  <c:v>3187.2449999999985</c:v>
                </c:pt>
              </c:numCache>
            </c:numRef>
          </c:val>
        </c:ser>
        <c:marker val="1"/>
        <c:axId val="120219520"/>
        <c:axId val="120221056"/>
      </c:lineChart>
      <c:catAx>
        <c:axId val="120219520"/>
        <c:scaling>
          <c:orientation val="minMax"/>
        </c:scaling>
        <c:axPos val="b"/>
        <c:tickLblPos val="nextTo"/>
        <c:crossAx val="120221056"/>
        <c:crosses val="autoZero"/>
        <c:auto val="1"/>
        <c:lblAlgn val="ctr"/>
        <c:lblOffset val="100"/>
      </c:catAx>
      <c:valAx>
        <c:axId val="120221056"/>
        <c:scaling>
          <c:orientation val="minMax"/>
        </c:scaling>
        <c:axPos val="l"/>
        <c:numFmt formatCode="General" sourceLinked="1"/>
        <c:tickLblPos val="nextTo"/>
        <c:crossAx val="1202195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305</xdr:row>
      <xdr:rowOff>147637</xdr:rowOff>
    </xdr:from>
    <xdr:to>
      <xdr:col>16</xdr:col>
      <xdr:colOff>495300</xdr:colOff>
      <xdr:row>320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6</xdr:row>
      <xdr:rowOff>114299</xdr:rowOff>
    </xdr:from>
    <xdr:to>
      <xdr:col>17</xdr:col>
      <xdr:colOff>476250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rillo" refreshedDate="41099.846587615742" createdVersion="3" refreshedVersion="3" minRefreshableVersion="3" recordCount="317">
  <cacheSource type="worksheet">
    <worksheetSource ref="A1:O30000" sheet="Trey ABC system"/>
  </cacheSource>
  <cacheFields count="15">
    <cacheField name="Date" numFmtId="0">
      <sharedItems containsNonDate="0" containsDate="1" containsString="0" containsBlank="1" minDate="2012-04-27T00:00:00" maxDate="2012-07-08T00:00:00" count="65">
        <d v="2012-04-27T00:00:00"/>
        <d v="2012-04-28T00:00:00"/>
        <d v="2012-04-29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8T00:00:00"/>
        <d v="2012-05-29T00:00:00"/>
        <d v="2012-05-30T00:00:00"/>
        <d v="2012-05-31T00:00:00"/>
        <d v="2012-06-01T00:00:00"/>
        <d v="2012-06-02T00:00:00"/>
        <d v="2012-06-04T00:00:00"/>
        <d v="2012-06-05T00:00:00"/>
        <d v="2012-06-06T00:00:00"/>
        <d v="2012-06-08T00:00:00"/>
        <d v="2012-06-09T00:00:00"/>
        <d v="2012-06-11T00:00:00"/>
        <d v="2012-06-12T00:00:00"/>
        <d v="2012-06-13T00:00:00"/>
        <d v="2012-06-15T00:00:00"/>
        <d v="2012-06-16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6T00:00:00"/>
        <d v="2012-07-07T00:00:00"/>
        <m/>
      </sharedItems>
    </cacheField>
    <cacheField name="Bet" numFmtId="0">
      <sharedItems containsString="0" containsBlank="1" containsNumber="1" containsInteger="1" minValue="15" maxValue="960"/>
    </cacheField>
    <cacheField name="Stav" numFmtId="0">
      <sharedItems containsBlank="1"/>
    </cacheField>
    <cacheField name="Win" numFmtId="0">
      <sharedItems containsString="0" containsBlank="1" containsNumber="1" minValue="0" maxValue="755.86"/>
    </cacheField>
    <cacheField name="Sport" numFmtId="0">
      <sharedItems containsBlank="1"/>
    </cacheField>
    <cacheField name="Událost/Druh sázky / Tip" numFmtId="0">
      <sharedItems containsBlank="1"/>
    </cacheField>
    <cacheField name="Odd" numFmtId="0">
      <sharedItems containsString="0" containsBlank="1" containsNumber="1" minValue="0" maxValue="2.85"/>
    </cacheField>
    <cacheField name="hcp" numFmtId="0">
      <sharedItems containsBlank="1" containsMixedTypes="1" containsNumber="1" minValue="-8.5" maxValue="2"/>
    </cacheField>
    <cacheField name="Result" numFmtId="0">
      <sharedItems containsBlank="1"/>
    </cacheField>
    <cacheField name="Net" numFmtId="0">
      <sharedItems containsString="0" containsBlank="1" containsNumber="1" minValue="-480" maxValue="3187.2450000000003" count="135">
        <n v="-35"/>
        <n v="-15"/>
        <n v="27.334999999999994"/>
        <n v="15"/>
        <n v="62.999999999999986"/>
        <n v="77.699999999999989"/>
        <n v="-60"/>
        <n v="-140"/>
        <n v="24"/>
        <n v="72.240000000000009"/>
        <n v="125.99999999999997"/>
        <n v="313.44000000000005"/>
        <n v="274.07999999999993"/>
        <n v="0"/>
        <n v="31.814999999999998"/>
        <n v="19.5"/>
        <n v="-50"/>
        <n v="27"/>
        <n v="33.319999999999993"/>
        <m/>
        <n v="20.580000000000005"/>
        <n v="12"/>
        <n v="-30"/>
        <n v="-120"/>
        <n v="137.03999999999996"/>
        <n v="75"/>
        <n v="18.410000000000004"/>
        <n v="33"/>
        <n v="78.84"/>
        <n v="76.899999999999977"/>
        <n v="43.45"/>
        <n v="29.155000000000001"/>
        <n v="18"/>
        <n v="60"/>
        <n v="28.560000000000002"/>
        <n v="52.079999999999984"/>
        <n v="40"/>
        <n v="50"/>
        <n v="48"/>
        <n v="43.400000000000006"/>
        <n v="-100"/>
        <n v="180"/>
        <n v="30"/>
        <n v="40.67"/>
        <n v="-70"/>
        <n v="300"/>
        <n v="-240"/>
        <n v="165.36"/>
        <n v="-480"/>
        <n v="128.10000000000002"/>
        <n v="60.000000000000014"/>
        <n v="87.5"/>
        <n v="275.52"/>
        <n v="144"/>
        <n v="416.63999999999987"/>
        <n v="16.200000000000003"/>
        <n v="17.5"/>
        <n v="15.89"/>
        <n v="21"/>
        <n v="163.19999999999999"/>
        <n v="31.78"/>
        <n v="90.9"/>
        <n v="39.97"/>
        <n v="150"/>
        <n v="54.47999999999999"/>
        <n v="84"/>
        <n v="72"/>
        <n v="204"/>
        <n v="21.299999999999997"/>
        <n v="70"/>
        <n v="153.59999999999997"/>
        <n v="35"/>
        <n v="24.5"/>
        <n v="107.80000000000001"/>
        <n v="102"/>
        <n v="81.200000000000017"/>
        <n v="192"/>
        <n v="111"/>
        <n v="160.79999999999995"/>
        <n v="82.799999999999983"/>
        <n v="184.56"/>
        <n v="109.33999999999997"/>
        <n v="104.4"/>
        <n v="90.860000000000014"/>
        <n v="87"/>
        <n v="71.400000000000006"/>
        <n v="216"/>
        <n v="121.19999999999999"/>
        <n v="386.88"/>
        <n v="158.39999999999998"/>
        <n v="-300"/>
        <n v="366.00000000000011"/>
        <n v="19.32"/>
        <n v="21.9"/>
        <n v="54.600000000000023"/>
        <n v="28.86"/>
        <n v="48.3"/>
        <n v="36"/>
        <n v="31.5"/>
        <n v="20.25"/>
        <n v="168"/>
        <n v="92.4"/>
        <n v="70.199999999999989"/>
        <n v="36.400000000000006"/>
        <n v="31.800000000000004"/>
        <n v="61.199999999999989"/>
        <n v="66"/>
        <n v="213.12"/>
        <n v="120"/>
        <n v="188.88"/>
        <n v="81.599999999999994"/>
        <n v="35.840000000000003"/>
        <n v="34.5"/>
        <n v="194.39999999999998"/>
        <n v="96"/>
        <n v="16.5"/>
        <n v="23.029999999999994"/>
        <n v="180.48000000000002"/>
        <n v="98.4"/>
        <n v="64.800000000000011"/>
        <n v="39.760000000000005"/>
        <n v="16.065000000000005"/>
        <n v="29.400000000000006"/>
        <n v="37.659999999999997"/>
        <n v="32.725000000000009"/>
        <n v="19.11"/>
        <n v="165.59999999999997"/>
        <n v="94.44"/>
        <n v="75.739999999999981"/>
        <n v="131.76"/>
        <n v="49.7"/>
        <n v="145.44"/>
        <n v="54"/>
        <n v="117.12"/>
        <n v="3187.2450000000003"/>
      </sharedItems>
    </cacheField>
    <cacheField name="TIP" numFmtId="0">
      <sharedItems containsBlank="1"/>
    </cacheField>
    <cacheField name="Confidence" numFmtId="0">
      <sharedItems containsBlank="1"/>
    </cacheField>
    <cacheField name="ABC bet" numFmtId="0">
      <sharedItems containsBlank="1"/>
    </cacheField>
    <cacheField name="Multiplier" numFmtId="0">
      <sharedItems containsBlank="1"/>
    </cacheField>
    <cacheField name="Bankroll" numFmtId="0">
      <sharedItems containsString="0" containsBlank="1" containsNumber="1" minValue="-131.36500000000012" maxValue="3187.2450000000003" count="291">
        <n v="-35"/>
        <n v="-50"/>
        <n v="-22.665000000000006"/>
        <n v="-7.6650000000000063"/>
        <n v="55.33499999999998"/>
        <n v="133.03499999999997"/>
        <n v="73.034999999999968"/>
        <n v="-66.965000000000032"/>
        <n v="-42.965000000000032"/>
        <n v="29.274999999999977"/>
        <n v="155.27499999999995"/>
        <n v="468.71500000000003"/>
        <n v="408.71500000000003"/>
        <n v="268.71500000000003"/>
        <n v="542.79499999999996"/>
        <n v="527.79499999999996"/>
        <n v="492.79499999999996"/>
        <n v="524.6099999999999"/>
        <n v="544.1099999999999"/>
        <n v="529.1099999999999"/>
        <n v="494.1099999999999"/>
        <n v="444.1099999999999"/>
        <n v="471.1099999999999"/>
        <n v="504.42999999999989"/>
        <n v="525.00999999999988"/>
        <n v="537.00999999999988"/>
        <n v="507.00999999999988"/>
        <n v="387.00999999999988"/>
        <n v="357.00999999999988"/>
        <n v="237.00999999999988"/>
        <n v="207.00999999999988"/>
        <n v="87.009999999999877"/>
        <n v="37.009999999999877"/>
        <n v="-22.990000000000123"/>
        <n v="114.04999999999984"/>
        <n v="-5.9500000000001592"/>
        <n v="268.12999999999977"/>
        <n v="343.12999999999977"/>
        <n v="361.53999999999979"/>
        <n v="376.53999999999979"/>
        <n v="341.53999999999979"/>
        <n v="326.53999999999979"/>
        <n v="359.53999999999979"/>
        <n v="438.37999999999977"/>
        <n v="515.27999999999975"/>
        <n v="558.72999999999979"/>
        <n v="587.88499999999976"/>
        <n v="605.88499999999976"/>
        <n v="626.4649999999998"/>
        <n v="641.4649999999998"/>
        <n v="606.4649999999998"/>
        <n v="591.4649999999998"/>
        <n v="651.4649999999998"/>
        <n v="616.4649999999998"/>
        <n v="601.4649999999998"/>
        <n v="630.02499999999986"/>
        <n v="682.10499999999979"/>
        <n v="722.10499999999979"/>
        <n v="772.10499999999979"/>
        <n v="742.10499999999979"/>
        <n v="622.10499999999979"/>
        <n v="670.10499999999979"/>
        <n v="694.10499999999979"/>
        <n v="737.50499999999977"/>
        <n v="761.50499999999977"/>
        <n v="661.50499999999977"/>
        <n v="841.50499999999977"/>
        <n v="741.50499999999977"/>
        <n v="641.50499999999977"/>
        <n v="671.50499999999977"/>
        <n v="712.17499999999973"/>
        <n v="682.17499999999973"/>
        <n v="612.17499999999973"/>
        <n v="582.17499999999973"/>
        <n v="512.17499999999973"/>
        <n v="812.17499999999973"/>
        <n v="752.17499999999973"/>
        <n v="560.17499999999973"/>
        <n v="725.53499999999974"/>
        <n v="1025.5349999999999"/>
        <n v="905.53499999999985"/>
        <n v="425.53499999999985"/>
        <n v="553.63499999999988"/>
        <n v="613.63499999999988"/>
        <n v="701.13499999999988"/>
        <n v="651.13499999999988"/>
        <n v="511.13499999999988"/>
        <n v="571.13499999999988"/>
        <n v="658.63499999999988"/>
        <n v="608.63499999999988"/>
        <n v="468.63499999999988"/>
        <n v="348.63499999999988"/>
        <n v="-131.36500000000012"/>
        <n v="144.15499999999986"/>
        <n v="288.15499999999986"/>
        <n v="704.79499999999973"/>
        <n v="754.79499999999973"/>
        <n v="770.99499999999978"/>
        <n v="788.49499999999978"/>
        <n v="803.49499999999978"/>
        <n v="819.38499999999976"/>
        <n v="804.38499999999976"/>
        <n v="769.38499999999976"/>
        <n v="790.38499999999976"/>
        <n v="953.58499999999981"/>
        <n v="853.58499999999981"/>
        <n v="882.14499999999975"/>
        <n v="913.92499999999973"/>
        <n v="1004.8249999999997"/>
        <n v="989.8249999999997"/>
        <n v="954.8249999999997"/>
        <n v="981.8249999999997"/>
        <n v="1021.7949999999997"/>
        <n v="1171.7949999999996"/>
        <n v="1141.7949999999996"/>
        <n v="1196.2749999999996"/>
        <n v="1136.2749999999996"/>
        <n v="1220.2749999999996"/>
        <n v="1190.2749999999996"/>
        <n v="1120.2749999999996"/>
        <n v="1192.2749999999996"/>
        <n v="1396.2749999999996"/>
        <n v="1366.2749999999996"/>
        <n v="1296.2749999999996"/>
        <n v="1317.5749999999996"/>
        <n v="1387.5749999999996"/>
        <n v="1447.5749999999996"/>
        <n v="1601.1749999999995"/>
        <n v="1622.1749999999995"/>
        <n v="1657.1749999999995"/>
        <n v="1681.6749999999995"/>
        <n v="1651.6749999999995"/>
        <n v="1581.6749999999995"/>
        <n v="1551.6749999999995"/>
        <n v="1311.6749999999995"/>
        <n v="1251.6749999999995"/>
        <n v="771.6749999999995"/>
        <n v="651.6749999999995"/>
        <n v="759.47499999999945"/>
        <n v="861.47499999999945"/>
        <n v="942.6749999999995"/>
        <n v="802.6749999999995"/>
        <n v="742.6749999999995"/>
        <n v="934.6749999999995"/>
        <n v="1045.6749999999995"/>
        <n v="975.6749999999995"/>
        <n v="945.6749999999995"/>
        <n v="1106.4749999999995"/>
        <n v="1189.2749999999994"/>
        <n v="1119.2749999999994"/>
        <n v="1089.2749999999994"/>
        <n v="989.27499999999941"/>
        <n v="1173.8349999999994"/>
        <n v="1283.1749999999993"/>
        <n v="1387.5749999999994"/>
        <n v="1478.4349999999995"/>
        <n v="1565.4349999999995"/>
        <n v="1636.8349999999996"/>
        <n v="1576.8349999999996"/>
        <n v="1436.8349999999996"/>
        <n v="1376.8349999999996"/>
        <n v="1592.8349999999996"/>
        <n v="1714.0349999999996"/>
        <n v="2100.9149999999995"/>
        <n v="2259.3149999999996"/>
        <n v="1959.3149999999996"/>
        <n v="2325.3149999999996"/>
        <n v="2290.3149999999996"/>
        <n v="2275.3149999999996"/>
        <n v="2240.3149999999996"/>
        <n v="2225.3149999999996"/>
        <n v="2244.6349999999998"/>
        <n v="2266.5349999999999"/>
        <n v="2321.1349999999998"/>
        <n v="2349.9949999999999"/>
        <n v="2229.9949999999999"/>
        <n v="2199.9949999999999"/>
        <n v="2129.9949999999999"/>
        <n v="2099.9949999999999"/>
        <n v="2148.2950000000001"/>
        <n v="2184.2950000000001"/>
        <n v="2114.2950000000001"/>
        <n v="2084.2950000000001"/>
        <n v="2115.7950000000001"/>
        <n v="2136.0450000000001"/>
        <n v="2304.0450000000001"/>
        <n v="2396.4450000000002"/>
        <n v="2540.4450000000002"/>
        <n v="2610.645"/>
        <n v="2647.0450000000001"/>
        <n v="2678.8450000000003"/>
        <n v="2718.8150000000001"/>
        <n v="2683.8150000000001"/>
        <n v="2668.8150000000001"/>
        <n v="2633.8150000000001"/>
        <n v="2618.8150000000001"/>
        <n v="2498.8150000000001"/>
        <n v="2468.8150000000001"/>
        <n v="2530.0149999999999"/>
        <n v="2500.0149999999999"/>
        <n v="2485.0149999999999"/>
        <n v="2450.0149999999999"/>
        <n v="2420.0149999999999"/>
        <n v="2300.0149999999999"/>
        <n v="2285.0149999999999"/>
        <n v="2250.0149999999999"/>
        <n v="2010.0149999999999"/>
        <n v="1950.0149999999999"/>
        <n v="1920.0149999999999"/>
        <n v="1800.0149999999999"/>
        <n v="1730.0149999999999"/>
        <n v="1700.0149999999999"/>
        <n v="1560.0149999999999"/>
        <n v="1500.0149999999999"/>
        <n v="1570.0149999999999"/>
        <n v="1636.0149999999999"/>
        <n v="1496.0149999999999"/>
        <n v="1436.0149999999999"/>
        <n v="1649.1349999999998"/>
        <n v="1769.1349999999998"/>
        <n v="1958.0149999999999"/>
        <n v="2039.6149999999998"/>
        <n v="2075.4549999999999"/>
        <n v="2109.9549999999999"/>
        <n v="2304.355"/>
        <n v="2400.355"/>
        <n v="2416.855"/>
        <n v="2439.8850000000002"/>
        <n v="2404.8850000000002"/>
        <n v="2389.8850000000002"/>
        <n v="2354.8850000000002"/>
        <n v="2339.8850000000002"/>
        <n v="2304.8850000000002"/>
        <n v="2289.8850000000002"/>
        <n v="2219.8850000000002"/>
        <n v="2189.8850000000002"/>
        <n v="2154.8850000000002"/>
        <n v="2139.8850000000002"/>
        <n v="2320.3650000000002"/>
        <n v="2386.3650000000002"/>
        <n v="2484.7650000000003"/>
        <n v="2364.7650000000003"/>
        <n v="2334.7650000000003"/>
        <n v="2214.7650000000003"/>
        <n v="2184.7650000000003"/>
        <n v="2249.5650000000005"/>
        <n v="2279.5650000000005"/>
        <n v="2322.9650000000006"/>
        <n v="2352.9650000000006"/>
        <n v="2392.7250000000008"/>
        <n v="2408.7900000000009"/>
        <n v="2393.7900000000009"/>
        <n v="2423.190000000001"/>
        <n v="2447.190000000001"/>
        <n v="2377.190000000001"/>
        <n v="2347.190000000001"/>
        <n v="2384.8500000000008"/>
        <n v="2417.5750000000007"/>
        <n v="2437.0750000000007"/>
        <n v="2456.1850000000009"/>
        <n v="2472.6850000000009"/>
        <n v="2638.2850000000008"/>
        <n v="2710.2850000000008"/>
        <n v="2675.2850000000008"/>
        <n v="2660.2850000000008"/>
        <n v="2625.2850000000008"/>
        <n v="2610.2850000000008"/>
        <n v="2575.2850000000008"/>
        <n v="2560.2850000000008"/>
        <n v="2654.7250000000008"/>
        <n v="2624.7250000000008"/>
        <n v="2700.4650000000006"/>
        <n v="2772.4650000000006"/>
        <n v="2702.4650000000006"/>
        <n v="2672.4650000000006"/>
        <n v="2804.2250000000004"/>
        <n v="2852.2250000000004"/>
        <n v="2883.7250000000004"/>
        <n v="2903.2250000000004"/>
        <n v="2942.9850000000006"/>
        <n v="2992.6850000000004"/>
        <n v="3022.6850000000004"/>
        <n v="2952.6850000000004"/>
        <n v="2922.6850000000004"/>
        <n v="2852.6850000000004"/>
        <n v="2822.6850000000004"/>
        <n v="2968.1250000000005"/>
        <n v="3022.1250000000005"/>
        <n v="3139.2450000000003"/>
        <n v="3187.2450000000003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">
  <r>
    <x v="0"/>
    <n v="35"/>
    <s v="Loss"/>
    <n v="0"/>
    <s v="Baseball"/>
    <s v="Tampa Bay @ TexasMoney Line - Match WinnerTexas Rangers [Harrison,Matt] "/>
    <n v="1.675"/>
    <m/>
    <s v="Loss"/>
    <x v="0"/>
    <s v="Trey System play"/>
    <s v="Low"/>
    <s v="A"/>
    <m/>
    <x v="0"/>
  </r>
  <r>
    <x v="0"/>
    <n v="15"/>
    <s v="Loss"/>
    <n v="0"/>
    <s v="Baseball"/>
    <s v="Tampa Bay @ TexasMoney Line - Match WinnerTexas Rangers [Harrison,Matt] "/>
    <n v="1.9"/>
    <n v="-1"/>
    <s v="Loss"/>
    <x v="1"/>
    <s v="Trey System play"/>
    <s v="Low"/>
    <s v="A"/>
    <m/>
    <x v="1"/>
  </r>
  <r>
    <x v="0"/>
    <n v="35"/>
    <s v="Win"/>
    <n v="62.34"/>
    <s v="Baseball"/>
    <s v="Milwaukee @ St LouisMoney Line - Match WinnerSt. Louis Cardinals [Westbrook,Jake] "/>
    <n v="1.7809999999999999"/>
    <m/>
    <s v="Win"/>
    <x v="2"/>
    <s v="Trey System play"/>
    <s v="Low"/>
    <s v="A"/>
    <m/>
    <x v="2"/>
  </r>
  <r>
    <x v="0"/>
    <n v="15"/>
    <s v="Win"/>
    <n v="30"/>
    <s v="Baseball"/>
    <s v="Milwaukee @ St LouisMoney Line - Match WinnerSt. Louis Cardinals [Westbrook,Jake] "/>
    <n v="2"/>
    <n v="-1"/>
    <s v="Win"/>
    <x v="3"/>
    <s v="Trey System play"/>
    <s v="Low"/>
    <s v="A"/>
    <m/>
    <x v="3"/>
  </r>
  <r>
    <x v="0"/>
    <n v="60"/>
    <s v="Win"/>
    <n v="122.99999999999999"/>
    <s v="Baseball"/>
    <s v="Pittsburgh @ AtlantaRun Line - Run HandicapAtlanta Braves [Hanson,Tommy] "/>
    <n v="2.0499999999999998"/>
    <n v="-1"/>
    <s v="Win"/>
    <x v="4"/>
    <s v="Trey System play"/>
    <s v="High"/>
    <s v="A"/>
    <m/>
    <x v="4"/>
  </r>
  <r>
    <x v="0"/>
    <n v="140"/>
    <s v="Win"/>
    <n v="217.78"/>
    <s v="Baseball"/>
    <s v="Pittsburgh @ AtlantaMoney Line - Match WinnerAtlanta Braves [Hanson,Tommy] "/>
    <n v="1.5549999999999999"/>
    <m/>
    <s v="Win"/>
    <x v="5"/>
    <s v="Trey System play"/>
    <s v="High"/>
    <s v="A"/>
    <m/>
    <x v="5"/>
  </r>
  <r>
    <x v="0"/>
    <n v="60"/>
    <s v="Loss"/>
    <n v="0"/>
    <s v="Baseball"/>
    <s v="Chicago Cubs @ PhiladelphiaRun Line - Run HandicapPhiladelphia Phillies [Halladay,Roy] "/>
    <n v="1.909"/>
    <n v="-1"/>
    <s v="Loss"/>
    <x v="6"/>
    <s v="Trey System play"/>
    <s v="High"/>
    <s v="A"/>
    <m/>
    <x v="6"/>
  </r>
  <r>
    <x v="0"/>
    <n v="140"/>
    <s v="Loss"/>
    <n v="0"/>
    <s v="Baseball"/>
    <s v="Chicago Cubs @ PhiladelphiaMoney Line - Match WinnerPhiladelphia Phillies [Halladay,Roy] "/>
    <n v="1.3839999999999999"/>
    <m/>
    <s v="Loss"/>
    <x v="7"/>
    <s v="Trey System play"/>
    <s v="High"/>
    <s v="A"/>
    <m/>
    <x v="7"/>
  </r>
  <r>
    <x v="1"/>
    <n v="30"/>
    <s v="Win"/>
    <n v="54"/>
    <s v="Baseball"/>
    <s v="Tampa Bay @ TexasRun Line - Run HandicapTexas Rangers [Lewis,Colby] "/>
    <n v="1.8"/>
    <n v="-1"/>
    <s v="Win"/>
    <x v="8"/>
    <s v="Trey System play"/>
    <s v="Low"/>
    <s v="B"/>
    <m/>
    <x v="8"/>
  </r>
  <r>
    <x v="1"/>
    <n v="120"/>
    <s v="Win"/>
    <n v="168.25"/>
    <s v="Baseball"/>
    <s v="Tampa Bay @ TexasMoney Line - Match WinnerTexas Rangers [Lewis,Colby] "/>
    <n v="1.6020000000000001"/>
    <m/>
    <s v="Win"/>
    <x v="9"/>
    <s v="Trey System play"/>
    <s v="Low"/>
    <s v="B"/>
    <m/>
    <x v="9"/>
  </r>
  <r>
    <x v="1"/>
    <n v="120"/>
    <s v="Win"/>
    <n v="245.99999999999997"/>
    <s v="Baseball"/>
    <s v="Chicago Cubs @ PhiladelphiaRun Line - Run HandicapPhiladelphia Phillies [Blanton,Joe] "/>
    <n v="2.0499999999999998"/>
    <n v="-1"/>
    <s v="Win"/>
    <x v="10"/>
    <s v="Trey System play"/>
    <s v="High"/>
    <s v="B"/>
    <m/>
    <x v="10"/>
  </r>
  <r>
    <x v="1"/>
    <n v="480"/>
    <s v="Win"/>
    <n v="694.51"/>
    <s v="Baseball"/>
    <s v="Chicago Cubs @ PhiladelphiaMoney Line - Match WinnerPhiladelphia Phillies [Blanton,Joe] "/>
    <n v="1.653"/>
    <m/>
    <s v="Win"/>
    <x v="11"/>
    <s v="Trey System play"/>
    <s v="High"/>
    <s v="B"/>
    <m/>
    <x v="11"/>
  </r>
  <r>
    <x v="1"/>
    <n v="60"/>
    <s v="Loss"/>
    <n v="0"/>
    <s v="Baseball"/>
    <s v="Pittsburgh @ AtlantaRun Line - Run HandicapAtlanta Braves [Delgado,Randall] "/>
    <n v="2.2000000000000002"/>
    <n v="-1"/>
    <s v="Loss"/>
    <x v="6"/>
    <s v="Trey System play"/>
    <s v="High"/>
    <s v="A"/>
    <m/>
    <x v="12"/>
  </r>
  <r>
    <x v="1"/>
    <n v="140"/>
    <s v="Loss"/>
    <n v="0"/>
    <s v="Baseball"/>
    <s v="Pittsburgh @ AtlantaMoney Line - Match WinnerAtlanta Braves [Delgado,Randall] "/>
    <n v="1.6839999999999999"/>
    <m/>
    <s v="Loss"/>
    <x v="7"/>
    <s v="Trey System play"/>
    <s v="High"/>
    <s v="A"/>
    <m/>
    <x v="13"/>
  </r>
  <r>
    <x v="2"/>
    <n v="480"/>
    <s v="Win"/>
    <n v="660"/>
    <s v="Baseball"/>
    <s v="Pittsburgh @ AtlantaMoney Line - Match WinnerAtlanta Braves [Hudson.Tim] "/>
    <n v="1.571"/>
    <m/>
    <s v="Win"/>
    <x v="12"/>
    <s v="Trey System play"/>
    <s v="High"/>
    <s v="B"/>
    <m/>
    <x v="14"/>
  </r>
  <r>
    <x v="2"/>
    <n v="120"/>
    <s v="Push"/>
    <n v="0"/>
    <s v="Baseball"/>
    <s v="Pittsburgh @ AtlantaRun Line - Run HandicapAtlanta Braves [Hudson.Tim] "/>
    <n v="2.1"/>
    <n v="-1"/>
    <s v="Push"/>
    <x v="13"/>
    <s v="Trey System play"/>
    <s v="High"/>
    <s v="B"/>
    <m/>
    <x v="14"/>
  </r>
  <r>
    <x v="3"/>
    <n v="15"/>
    <s v="Loss"/>
    <n v="0"/>
    <s v="Baseball"/>
    <s v="Milwaukee @ San DiegoRun Line - Run HandicapMilwaukee Brewers [Marcum,Shaun] "/>
    <n v="2.2999999999999998"/>
    <n v="-1"/>
    <s v="Loss"/>
    <x v="1"/>
    <s v="Trey System play"/>
    <s v="Low"/>
    <s v="A"/>
    <m/>
    <x v="15"/>
  </r>
  <r>
    <x v="3"/>
    <n v="35"/>
    <s v="Loss"/>
    <n v="0"/>
    <s v="Baseball"/>
    <s v="Milwaukee @ San DiegoMoney Line - Match WinnerMilwaukee Brewers [Marcum,Shaun] "/>
    <n v="1.8620000000000001"/>
    <m/>
    <s v="Loss"/>
    <x v="0"/>
    <s v="Trey System play"/>
    <s v="Low"/>
    <s v="A"/>
    <m/>
    <x v="16"/>
  </r>
  <r>
    <x v="3"/>
    <n v="35"/>
    <s v="Win"/>
    <n v="95.45"/>
    <s v="Baseball"/>
    <s v="LA Dodgers @ ColoradoMoney Line - Match WinnerLos Angeles Dodgers [Lilly,Ted] "/>
    <n v="1.909"/>
    <m/>
    <s v="Win"/>
    <x v="14"/>
    <s v="Trey System play"/>
    <s v="Low"/>
    <s v="A"/>
    <m/>
    <x v="17"/>
  </r>
  <r>
    <x v="3"/>
    <n v="15"/>
    <s v="Win"/>
    <m/>
    <s v="Baseball"/>
    <s v="LA Dodgers @ ColoradoMoney Line - Match WinnerLos Angeles Dodgers [Lilly,Ted] "/>
    <n v="2.2999999999999998"/>
    <m/>
    <s v="Win"/>
    <x v="15"/>
    <s v="Trey System play"/>
    <s v="Low"/>
    <s v="A"/>
    <m/>
    <x v="18"/>
  </r>
  <r>
    <x v="3"/>
    <n v="15"/>
    <s v="Loss"/>
    <n v="0"/>
    <s v="Baseball"/>
    <s v="Oakland @ BostonRun Line - Run HandicapBoston Red Sox [Doubront,Felix] "/>
    <n v="2"/>
    <n v="-1"/>
    <s v="Loss"/>
    <x v="1"/>
    <s v="Trey System play"/>
    <s v="Low"/>
    <s v="A"/>
    <m/>
    <x v="19"/>
  </r>
  <r>
    <x v="3"/>
    <n v="35"/>
    <s v="Loss"/>
    <n v="0"/>
    <s v="Baseball"/>
    <s v="Oakland @ BostonMoney Line - Match WinnerBoston Red Sox [Doubront,Felix] "/>
    <n v="1.5880000000000001"/>
    <m/>
    <s v="Loss"/>
    <x v="0"/>
    <s v="Trey System play"/>
    <s v="Low"/>
    <s v="A"/>
    <m/>
    <x v="20"/>
  </r>
  <r>
    <x v="3"/>
    <n v="50"/>
    <s v="Loss"/>
    <n v="0"/>
    <s v="Baseball"/>
    <s v="Texas @ TorontoMoney Line - Match WinnerTexas Rangers [Feliz,Neftali] "/>
    <n v="1.6890000000000001"/>
    <m/>
    <s v="Loss"/>
    <x v="16"/>
    <s v="Trey System play"/>
    <s v="Low"/>
    <s v="A"/>
    <m/>
    <x v="21"/>
  </r>
  <r>
    <x v="3"/>
    <n v="30"/>
    <s v="Win"/>
    <n v="63"/>
    <s v="Baseball"/>
    <s v="Seattle @ Tampa BayRun Line - Run HandicapTampa Bay Rays [Moore,Matt] "/>
    <n v="1.9"/>
    <n v="-1"/>
    <s v="Win"/>
    <x v="17"/>
    <s v="Trey System play"/>
    <s v="Average"/>
    <s v="A"/>
    <m/>
    <x v="22"/>
  </r>
  <r>
    <x v="3"/>
    <n v="70"/>
    <s v="Win"/>
    <n v="103.33"/>
    <s v="Baseball"/>
    <s v="Seattle @ Tampa BayMoney Line - Match WinnerTampa Bay Rays [Moore,Matt] "/>
    <n v="1.476"/>
    <m/>
    <s v="Win"/>
    <x v="18"/>
    <s v="Trey System play"/>
    <s v="Average"/>
    <s v="A"/>
    <m/>
    <x v="23"/>
  </r>
  <r>
    <x v="3"/>
    <n v="30"/>
    <s v="Loss"/>
    <n v="0"/>
    <s v="Baseball"/>
    <s v="Miami @ San FranciscoRun Line - Run HandicapSan Francisco Giants [Cain,Matt] "/>
    <n v="2.2000000000000002"/>
    <n v="-1"/>
    <s v="Loss"/>
    <x v="19"/>
    <s v="Trey System play"/>
    <s v="Average"/>
    <s v="A"/>
    <m/>
    <x v="23"/>
  </r>
  <r>
    <x v="3"/>
    <n v="70"/>
    <s v="Loss"/>
    <n v="0"/>
    <s v="Baseball"/>
    <s v="Miami @ San FranciscoMoney Line - Match WinnerSan Francisco Giants [Cain,Matt] "/>
    <n v="1.6359999999999999"/>
    <m/>
    <s v="Loss"/>
    <x v="19"/>
    <s v="Trey System play"/>
    <s v="Average"/>
    <s v="A"/>
    <m/>
    <x v="23"/>
  </r>
  <r>
    <x v="4"/>
    <n v="35"/>
    <s v="Win"/>
    <n v="79.41"/>
    <s v="Baseball"/>
    <s v="Pittsburgh @ St LouisMoney Line - Match WinnerSt. Louis Cardinals [Lynn,Lance] "/>
    <n v="1.5880000000000001"/>
    <m/>
    <s v="Win"/>
    <x v="20"/>
    <s v="Trey System play"/>
    <s v="Low"/>
    <s v="A"/>
    <m/>
    <x v="24"/>
  </r>
  <r>
    <x v="4"/>
    <n v="15"/>
    <s v="Win"/>
    <n v="79.41"/>
    <s v="Baseball"/>
    <s v="Pittsburgh @ St LouisMoney Line - Match WinnerSt. Louis Cardinals [Lynn,Lance] "/>
    <n v="1.8"/>
    <n v="-1"/>
    <s v="Win"/>
    <x v="21"/>
    <s v="Trey System play"/>
    <s v="Low"/>
    <s v="A"/>
    <m/>
    <x v="25"/>
  </r>
  <r>
    <x v="4"/>
    <n v="30"/>
    <s v="Loss"/>
    <n v="0"/>
    <s v="Baseball"/>
    <s v="Milwaukee @ San DiegoRun Line - Run HandicapMilwaukee Brewers [Gallardo,Yovani] "/>
    <n v="2.1"/>
    <n v="-1"/>
    <s v="Loss"/>
    <x v="22"/>
    <s v="Trey System play"/>
    <s v="Low"/>
    <s v="B"/>
    <m/>
    <x v="26"/>
  </r>
  <r>
    <x v="4"/>
    <n v="120"/>
    <s v="Loss"/>
    <n v="0"/>
    <s v="Baseball"/>
    <s v="Milwaukee @ San DiegoMoney Line - Match WinnerMilwaukee Brewers [Gallardo,Yovani] "/>
    <n v="1.657"/>
    <m/>
    <s v="Loss"/>
    <x v="23"/>
    <s v="Trey System play"/>
    <s v="Low"/>
    <s v="B"/>
    <m/>
    <x v="27"/>
  </r>
  <r>
    <x v="4"/>
    <n v="30"/>
    <s v="Loss"/>
    <n v="0"/>
    <s v="Baseball"/>
    <s v="Oakland @ BostonRun Line - Run HandicapBoston Red Sox [Bard,Daniel] "/>
    <n v="2.25"/>
    <n v="-1"/>
    <s v="Loss"/>
    <x v="22"/>
    <s v="Trey System play"/>
    <s v="Low"/>
    <s v="B"/>
    <m/>
    <x v="28"/>
  </r>
  <r>
    <x v="4"/>
    <n v="120"/>
    <s v="Loss"/>
    <n v="0"/>
    <s v="Baseball"/>
    <s v="Oakland @ BostonMoney Line - Match WinnerBoston Red Sox [Bard,Daniel] "/>
    <n v="1.5880000000000001"/>
    <m/>
    <s v="Loss"/>
    <x v="23"/>
    <s v="Trey System play"/>
    <s v="Low"/>
    <s v="B"/>
    <m/>
    <x v="29"/>
  </r>
  <r>
    <x v="4"/>
    <n v="30"/>
    <s v="Loss"/>
    <n v="0"/>
    <s v="Baseball"/>
    <s v="Texas @ Toronto (Live)Money Line - Match WinnerTexas Rangers [Harrison,Matt] "/>
    <n v="2.0299999999999998"/>
    <m/>
    <s v="Loss"/>
    <x v="22"/>
    <s v="Trey System play"/>
    <s v="Low"/>
    <s v="B"/>
    <m/>
    <x v="30"/>
  </r>
  <r>
    <x v="4"/>
    <n v="120"/>
    <s v="Loss"/>
    <n v="0"/>
    <s v="Baseball"/>
    <s v="Texas @ Toronto (Live)Run Line - Run HandicapTexas Rangers [Harrison,Matt] "/>
    <n v="1.476"/>
    <n v="-1"/>
    <s v="Loss"/>
    <x v="23"/>
    <s v="Trey System play"/>
    <s v="Low"/>
    <s v="B"/>
    <m/>
    <x v="31"/>
  </r>
  <r>
    <x v="4"/>
    <n v="50"/>
    <s v="Loss"/>
    <n v="0"/>
    <s v="Baseball"/>
    <s v="Chicago Cubs @ CincinnatiMoney Line - Match WinnerCincinnati Reds [Arroyo,Bronson] "/>
    <n v="1.625"/>
    <m/>
    <s v="Loss"/>
    <x v="16"/>
    <s v="Trey System play"/>
    <s v="Low"/>
    <s v="A"/>
    <m/>
    <x v="32"/>
  </r>
  <r>
    <x v="4"/>
    <n v="60"/>
    <s v="Loss"/>
    <n v="0"/>
    <s v="Baseball"/>
    <s v="Miami @ San Francisco (Live)Money Line - Match WinnerSan Francisco Giants [Vogelsong,Ryan] "/>
    <n v="1.952"/>
    <m/>
    <s v="Loss"/>
    <x v="6"/>
    <s v="Trey System play"/>
    <s v="Average"/>
    <s v="C"/>
    <m/>
    <x v="33"/>
  </r>
  <r>
    <x v="4"/>
    <n v="240"/>
    <s v="Win"/>
    <n v="360"/>
    <s v="Baseball"/>
    <s v="Miami @ San Francisco (Live)Run Line - Run HandicapSan Francisco Giants [Vogelsong,Ryan] "/>
    <n v="1.571"/>
    <n v="1.5"/>
    <s v="Win"/>
    <x v="24"/>
    <s v="Trey System play"/>
    <s v="Average"/>
    <s v="C"/>
    <m/>
    <x v="34"/>
  </r>
  <r>
    <x v="5"/>
    <n v="120"/>
    <s v="Loss"/>
    <n v="0"/>
    <s v="Baseball"/>
    <s v="Miami @ San Francisco (Live)Money Line - Match WinnerSan Francisco Giants [Vogelsong,Ryan] "/>
    <n v="1.952"/>
    <m/>
    <s v="Loss"/>
    <x v="23"/>
    <s v="Trey System play"/>
    <s v="Average"/>
    <s v="C"/>
    <m/>
    <x v="35"/>
  </r>
  <r>
    <x v="5"/>
    <n v="480"/>
    <s v="Win"/>
    <n v="495"/>
    <s v="Baseball"/>
    <s v="Miami @ San Francisco (Live)Run Line - Run HandicapSan Francisco Giants [Vogelsong,Ryan] "/>
    <n v="1.571"/>
    <n v="1.5"/>
    <s v="Win"/>
    <x v="12"/>
    <s v="Trey System play"/>
    <s v="Average"/>
    <s v="C"/>
    <m/>
    <x v="36"/>
  </r>
  <r>
    <x v="5"/>
    <n v="120"/>
    <s v="Win"/>
    <n v="0"/>
    <s v="Baseball"/>
    <s v="Chicago Cubs @ CincinnatiMoney Line - Match WinnerCincinnati Reds [Arroyo,Bronson] "/>
    <n v="1.625"/>
    <m/>
    <s v="Win"/>
    <x v="25"/>
    <s v="Trey System play"/>
    <s v="Low"/>
    <s v="B"/>
    <m/>
    <x v="37"/>
  </r>
  <r>
    <x v="5"/>
    <n v="30"/>
    <s v="Push"/>
    <n v="0"/>
    <s v="Baseball"/>
    <s v="Chicago Cubs @ CincinnatiMoney Line - Match WinnerCincinnati Reds [Arroyo,Bronson] "/>
    <n v="2"/>
    <n v="-1"/>
    <s v="Push"/>
    <x v="13"/>
    <s v="Trey System play"/>
    <s v="Low"/>
    <s v="B"/>
    <m/>
    <x v="37"/>
  </r>
  <r>
    <x v="6"/>
    <n v="35"/>
    <s v="Win"/>
    <n v="76.319999999999993"/>
    <s v="Baseball"/>
    <s v="Oakland @ Tampa BayMoney Line - Match WinnerTampa Bay Rays [Price,David] "/>
    <n v="1.526"/>
    <m/>
    <s v="Win"/>
    <x v="26"/>
    <s v="Trey System play"/>
    <s v="Low"/>
    <s v="A"/>
    <m/>
    <x v="38"/>
  </r>
  <r>
    <x v="6"/>
    <n v="15"/>
    <s v="Win"/>
    <n v="76.319999999999993"/>
    <s v="Baseball"/>
    <s v="Oakland @ Tampa BayMoney Line - Match WinnerTampa Bay Rays [Price,David] "/>
    <n v="2"/>
    <n v="-1"/>
    <s v="Win"/>
    <x v="3"/>
    <s v="Trey System play"/>
    <s v="Low"/>
    <s v="A"/>
    <m/>
    <x v="39"/>
  </r>
  <r>
    <x v="6"/>
    <n v="35"/>
    <s v="Loss"/>
    <n v="0"/>
    <s v="Baseball"/>
    <s v="Texas @ ClevelandMoney Line - Match WinnerTexas Rangers [Lewis,Colby] "/>
    <n v="1.6659999999999999"/>
    <m/>
    <s v="Loss"/>
    <x v="0"/>
    <s v="Trey System play"/>
    <s v="Low"/>
    <s v="A"/>
    <m/>
    <x v="40"/>
  </r>
  <r>
    <x v="6"/>
    <n v="15"/>
    <s v="Loss"/>
    <n v="0"/>
    <s v="Baseball"/>
    <s v="Texas @ ClevelandMoney Line - Match WinnerTexas Rangers [Lewis,Colby] "/>
    <n v="1.6659999999999999"/>
    <n v="-1"/>
    <s v="Loss"/>
    <x v="1"/>
    <s v="Trey System play"/>
    <s v="Low"/>
    <s v="A"/>
    <m/>
    <x v="41"/>
  </r>
  <r>
    <x v="7"/>
    <n v="30"/>
    <s v="Win"/>
    <n v="94.5"/>
    <s v="Baseball"/>
    <s v="Texas @ ClevelandRun Line - Run HandicapTexas Rangers [Holland,Derek] "/>
    <n v="2.1"/>
    <n v="-1.5"/>
    <s v="Win"/>
    <x v="27"/>
    <s v="Trey System play"/>
    <s v="Low"/>
    <s v="B"/>
    <m/>
    <x v="42"/>
  </r>
  <r>
    <x v="7"/>
    <n v="120"/>
    <s v="Win"/>
    <n v="174.08"/>
    <s v="Baseball"/>
    <s v="Texas @ ClevelandMoney Line - Match WinnerTexas Rangers [Holland,Derek] "/>
    <n v="1.657"/>
    <m/>
    <s v="Win"/>
    <x v="28"/>
    <s v="Trey System play"/>
    <s v="Low"/>
    <s v="B"/>
    <m/>
    <x v="43"/>
  </r>
  <r>
    <x v="8"/>
    <n v="100"/>
    <s v="Win"/>
    <n v="176.92"/>
    <s v="Hokej NHL"/>
    <s v="St Louis @ Los Angeles - Game 4 (Live)Money Line - Match WinnerLA Kings "/>
    <n v="1.7689999999999999"/>
    <m/>
    <s v="Win"/>
    <x v="29"/>
    <s v="Trey System play"/>
    <s v="Average"/>
    <s v="A"/>
    <m/>
    <x v="44"/>
  </r>
  <r>
    <x v="9"/>
    <n v="50"/>
    <s v="Win"/>
    <n v="93.48"/>
    <s v="Hokej NHL"/>
    <s v="Nashville @ Phoenix - Game 5 (LIVE)Money Line - Match WinnerPHO Coyotes "/>
    <n v="1.869"/>
    <m/>
    <s v="Win"/>
    <x v="30"/>
    <s v="Trey System play"/>
    <s v="Low"/>
    <s v="A"/>
    <m/>
    <x v="45"/>
  </r>
  <r>
    <x v="9"/>
    <n v="35"/>
    <s v="Win"/>
    <n v="91.67"/>
    <s v="Baseball"/>
    <s v="St Louis @ ArizonaMoney Line - Match WinnerSt. Louis Cardinals [Lynn,Lance] "/>
    <n v="1.833"/>
    <m/>
    <s v="Win"/>
    <x v="31"/>
    <s v="Trey System play"/>
    <s v="Low"/>
    <s v="A"/>
    <m/>
    <x v="46"/>
  </r>
  <r>
    <x v="9"/>
    <n v="15"/>
    <s v="Win"/>
    <n v="91.67"/>
    <s v="Baseball"/>
    <s v="St Louis @ ArizonaMoney Line - Match WinnerSt. Louis Cardinals [Lynn,Lance] "/>
    <n v="2.2000000000000002"/>
    <n v="-1"/>
    <s v="Win"/>
    <x v="32"/>
    <s v="Trey System play"/>
    <s v="Low"/>
    <s v="A"/>
    <m/>
    <x v="47"/>
  </r>
  <r>
    <x v="9"/>
    <n v="35"/>
    <s v="Win"/>
    <n v="79.41"/>
    <s v="Baseball"/>
    <s v="LA Angels @ Minnesota (LIVE)Money Line - Match WinnerLos Angeles Angels [Weaver, Jered] "/>
    <n v="1.5880000000000001"/>
    <m/>
    <s v="Win"/>
    <x v="20"/>
    <s v="Trey System play"/>
    <s v="Low"/>
    <s v="A"/>
    <m/>
    <x v="48"/>
  </r>
  <r>
    <x v="9"/>
    <n v="15"/>
    <s v="Win"/>
    <n v="79.41"/>
    <s v="Baseball"/>
    <s v="LA Angels @ Minnesota (LIVE)Money Line - Match WinnerLos Angeles Angels [Weaver, Jered] "/>
    <n v="2"/>
    <n v="-1"/>
    <s v="Win"/>
    <x v="3"/>
    <s v="Trey System play"/>
    <s v="Low"/>
    <s v="A"/>
    <m/>
    <x v="49"/>
  </r>
  <r>
    <x v="9"/>
    <n v="35"/>
    <s v="Loss"/>
    <n v="0"/>
    <s v="Baseball"/>
    <s v="Atlanta @ Chicago CubsMoney Line - Match WinnerAtlanta Braves [Hanson,Tommy] "/>
    <n v="1.833"/>
    <m/>
    <s v="Loss"/>
    <x v="0"/>
    <s v="Trey System play"/>
    <s v="Low"/>
    <s v="A"/>
    <m/>
    <x v="50"/>
  </r>
  <r>
    <x v="9"/>
    <n v="15"/>
    <s v="Loss"/>
    <n v="0"/>
    <s v="Baseball"/>
    <s v="Atlanta @ Chicago CubsMoney Line - Match WinnerAtlanta Braves [Hanson,Tommy] "/>
    <n v="1.833"/>
    <n v="-1"/>
    <s v="Loss"/>
    <x v="1"/>
    <s v="Trey System play"/>
    <s v="Low"/>
    <s v="A"/>
    <m/>
    <x v="51"/>
  </r>
  <r>
    <x v="9"/>
    <n v="100"/>
    <s v="Win"/>
    <m/>
    <m/>
    <s v="Boston Red Sox Over 8"/>
    <n v="1.6"/>
    <m/>
    <s v="Win"/>
    <x v="33"/>
    <s v="Trey System play"/>
    <s v="Average"/>
    <s v="A"/>
    <m/>
    <x v="52"/>
  </r>
  <r>
    <x v="10"/>
    <n v="35"/>
    <s v="Loss"/>
    <n v="0"/>
    <s v="Baseball"/>
    <s v="Washington @ Pittsburgh Money Line - Match WinnerWashington Nationals [Jackson,Edwin] "/>
    <n v="1.833"/>
    <m/>
    <s v="Loss"/>
    <x v="0"/>
    <s v="Trey System play"/>
    <s v="Low"/>
    <s v="A"/>
    <m/>
    <x v="53"/>
  </r>
  <r>
    <x v="10"/>
    <n v="15"/>
    <s v="Loss"/>
    <n v="0"/>
    <s v="Baseball"/>
    <s v="Washington @ Pittsburgh Money Line - Match WinnerWashington Nationals [Jackson,Edwin] "/>
    <n v="1.833"/>
    <n v="-1"/>
    <s v="Loss"/>
    <x v="1"/>
    <s v="Trey System play"/>
    <s v="Low"/>
    <s v="A"/>
    <m/>
    <x v="54"/>
  </r>
  <r>
    <x v="10"/>
    <n v="30"/>
    <s v="Win"/>
    <n v="87.86"/>
    <s v="Baseball"/>
    <s v="Atlanta @ Chicago CubsMoney Line - Match WinnerAtlanta Braves [Delgado,Randall] "/>
    <n v="1.952"/>
    <m/>
    <s v="Win"/>
    <x v="34"/>
    <s v="Trey System play"/>
    <s v="Low"/>
    <s v="B"/>
    <m/>
    <x v="55"/>
  </r>
  <r>
    <x v="10"/>
    <n v="120"/>
    <s v="Win"/>
    <n v="150.65"/>
    <s v="Baseball"/>
    <s v="Atlanta @ Chicago CubsRun Line - Run HandicapAtlanta Braves [Delgado,Randall] "/>
    <n v="1.4339999999999999"/>
    <n v="1.5"/>
    <s v="Win"/>
    <x v="35"/>
    <s v="Trey System play"/>
    <s v="Low"/>
    <s v="B"/>
    <m/>
    <x v="56"/>
  </r>
  <r>
    <x v="10"/>
    <n v="100"/>
    <s v="Win"/>
    <m/>
    <m/>
    <s v="Boston Red Sox Over 7"/>
    <n v="1.4"/>
    <m/>
    <s v="Win"/>
    <x v="36"/>
    <s v="Trey System play"/>
    <s v="Average"/>
    <s v="A"/>
    <m/>
    <x v="57"/>
  </r>
  <r>
    <x v="10"/>
    <n v="100"/>
    <s v="Win"/>
    <m/>
    <m/>
    <s v="NJ-NYR"/>
    <n v="1.5"/>
    <m/>
    <s v="Win"/>
    <x v="37"/>
    <s v="Trey System play"/>
    <s v="Average"/>
    <s v="A"/>
    <m/>
    <x v="58"/>
  </r>
  <r>
    <x v="11"/>
    <n v="30"/>
    <s v="Loss"/>
    <n v="0"/>
    <s v="Baseball"/>
    <s v="Washington @ PittsburghMoney Line - Match WinnerWashington Nationals [Detwiler,Ross] "/>
    <n v="2.0299999999999998"/>
    <m/>
    <s v="Loss"/>
    <x v="22"/>
    <s v="Trey System play"/>
    <s v="Low"/>
    <s v="B"/>
    <m/>
    <x v="59"/>
  </r>
  <r>
    <x v="11"/>
    <n v="120"/>
    <s v="Loss"/>
    <n v="0"/>
    <s v="Baseball"/>
    <s v="Washington @ PittsburghRun Line - Run HandicapWashington Nationals [Detwiler,Ross] "/>
    <n v="1.4339999999999999"/>
    <n v="1.5"/>
    <s v="Loss"/>
    <x v="23"/>
    <s v="Trey System play"/>
    <s v="Low"/>
    <s v="B"/>
    <m/>
    <x v="60"/>
  </r>
  <r>
    <x v="12"/>
    <n v="120"/>
    <s v="Win"/>
    <n v="90"/>
    <s v="Baseball"/>
    <s v="Washington @ PittsburghRun Line - Run HandicapWashington Nationals [Strasburg,Stephen] "/>
    <n v="1.4"/>
    <n v="1.5"/>
    <s v="Win"/>
    <x v="38"/>
    <s v="Trey System play"/>
    <s v="Low"/>
    <s v="B"/>
    <s v="exception"/>
    <x v="61"/>
  </r>
  <r>
    <x v="12"/>
    <n v="30"/>
    <s v="Win"/>
    <n v="168.25"/>
    <s v="Baseball"/>
    <s v="Washington @ PittsburghMoney Line - Match WinnerWashington Nationals [Strasburg,Stephen] "/>
    <n v="1.8"/>
    <m/>
    <s v="Win"/>
    <x v="8"/>
    <s v="Trey System play"/>
    <s v="Low"/>
    <s v="B"/>
    <s v="exception"/>
    <x v="62"/>
  </r>
  <r>
    <x v="12"/>
    <n v="70"/>
    <s v="Win"/>
    <m/>
    <s v="Baseball"/>
    <s v="Toronto@Minnesota"/>
    <n v="1.62"/>
    <m/>
    <s v="Win"/>
    <x v="39"/>
    <s v="Trey System play"/>
    <s v="Average"/>
    <s v="A"/>
    <m/>
    <x v="63"/>
  </r>
  <r>
    <x v="12"/>
    <n v="30"/>
    <s v="Win"/>
    <m/>
    <s v="Baseball"/>
    <s v="Toronto@Minnesota"/>
    <n v="1.8"/>
    <n v="-1"/>
    <s v="Win"/>
    <x v="8"/>
    <s v="Trey System play"/>
    <s v="Average"/>
    <s v="A"/>
    <m/>
    <x v="64"/>
  </r>
  <r>
    <x v="12"/>
    <n v="100"/>
    <s v="Loss"/>
    <m/>
    <s v="Baseball"/>
    <s v="Texas@Baltimore"/>
    <n v="1.6"/>
    <m/>
    <s v="Loss"/>
    <x v="40"/>
    <s v="Trey System play"/>
    <s v="Average"/>
    <s v="A"/>
    <m/>
    <x v="65"/>
  </r>
  <r>
    <x v="12"/>
    <n v="300"/>
    <s v="Win"/>
    <m/>
    <s v="Baseball"/>
    <s v="Texas@Baltimore"/>
    <n v="1.6"/>
    <m/>
    <s v="Win"/>
    <x v="41"/>
    <s v="Trey System play"/>
    <s v="Average"/>
    <s v="B"/>
    <m/>
    <x v="66"/>
  </r>
  <r>
    <x v="13"/>
    <n v="100"/>
    <s v="Loss"/>
    <n v="0"/>
    <s v="Baseball"/>
    <s v="Washington"/>
    <n v="1.833"/>
    <n v="-8.5"/>
    <s v="Loss"/>
    <x v="40"/>
    <s v="Trey System play"/>
    <s v="Average"/>
    <s v="A"/>
    <m/>
    <x v="67"/>
  </r>
  <r>
    <x v="13"/>
    <n v="100"/>
    <s v="Loss"/>
    <n v="0"/>
    <s v="Baseball"/>
    <s v="San Diego @ PhiladelphiaTotal RunsUnder "/>
    <n v="1.833"/>
    <n v="-7.5"/>
    <s v="Loss"/>
    <x v="40"/>
    <s v="Trey System play"/>
    <s v="Average"/>
    <s v="A"/>
    <m/>
    <x v="68"/>
  </r>
  <r>
    <x v="13"/>
    <n v="30"/>
    <s v="Win"/>
    <n v="67.5"/>
    <s v="Baseball"/>
    <s v="Colorado @ LA DodgersRun Line - Run HandicapLos Angeles Dodgers [Capuano,Chris] "/>
    <n v="2"/>
    <n v="-1.5"/>
    <s v="Win"/>
    <x v="42"/>
    <s v="Trey System play"/>
    <s v="Average"/>
    <s v="A"/>
    <m/>
    <x v="69"/>
  </r>
  <r>
    <x v="13"/>
    <n v="70"/>
    <s v="Win"/>
    <n v="110.7"/>
    <s v="Baseball"/>
    <s v="Colorado @ LA DodgersMoney Line - Match WinnerLos Angeles Dodgers [Capuano,Chris] "/>
    <n v="1.581"/>
    <m/>
    <s v="Win"/>
    <x v="43"/>
    <s v="Trey System play"/>
    <s v="Average"/>
    <s v="A"/>
    <m/>
    <x v="70"/>
  </r>
  <r>
    <x v="13"/>
    <n v="30"/>
    <s v="Loss"/>
    <n v="0"/>
    <s v="Baseball"/>
    <s v="Atlanta @ St LouisRun Line - Run HandicapSt. Louis Cardinals [Garcia,Jaime] "/>
    <n v="2.5"/>
    <n v="-1.5"/>
    <s v="Loss"/>
    <x v="22"/>
    <s v="Trey System play"/>
    <s v="Average"/>
    <s v="A"/>
    <m/>
    <x v="71"/>
  </r>
  <r>
    <x v="13"/>
    <n v="70"/>
    <s v="Loss"/>
    <n v="0"/>
    <s v="Baseball"/>
    <s v="Atlanta @ St LouisMoney Line - Match WinnerSt. Louis Cardinals [Garcia,Jaime] "/>
    <n v="1.6990000000000001"/>
    <m/>
    <s v="Loss"/>
    <x v="44"/>
    <s v="Trey System play"/>
    <s v="Average"/>
    <s v="A"/>
    <m/>
    <x v="72"/>
  </r>
  <r>
    <x v="13"/>
    <n v="30"/>
    <s v="Loss"/>
    <n v="0"/>
    <s v="Baseball"/>
    <s v="Toronto @ MinnesotaRun Line - Run HandicapToronto Blue Jays [Drabek.Kyle] "/>
    <n v="2.15"/>
    <n v="-1.5"/>
    <s v="Loss"/>
    <x v="22"/>
    <s v="Trey System play"/>
    <s v="Average"/>
    <s v="A"/>
    <m/>
    <x v="73"/>
  </r>
  <r>
    <x v="13"/>
    <n v="70"/>
    <s v="Loss"/>
    <n v="0"/>
    <s v="Baseball"/>
    <s v="Toronto @ MinnesotaMoney Line - Match WinnerToronto Blue Jays [Drabek.Kyle] "/>
    <n v="1.6890000000000001"/>
    <m/>
    <s v="Loss"/>
    <x v="44"/>
    <s v="Trey System play"/>
    <s v="Average"/>
    <s v="A"/>
    <m/>
    <x v="74"/>
  </r>
  <r>
    <x v="14"/>
    <n v="300"/>
    <s v="Win"/>
    <n v="0"/>
    <s v="Baseball"/>
    <s v="San Diego @ PhiladelphiaTotal RunsUnder "/>
    <n v="2"/>
    <n v="-7.5"/>
    <s v="Win"/>
    <x v="45"/>
    <s v="Trey System play"/>
    <s v="Average"/>
    <s v="B"/>
    <m/>
    <x v="75"/>
  </r>
  <r>
    <x v="14"/>
    <n v="60"/>
    <s v="Loss"/>
    <n v="0"/>
    <s v="Baseball"/>
    <s v="Atlanta @ St LouisRun Line - Run HandicapSt. Louis Cardinals [Garcia,Jaime] "/>
    <n v="2.5"/>
    <n v="-1.5"/>
    <s v="Loss"/>
    <x v="6"/>
    <s v="Trey System play"/>
    <s v="Average"/>
    <s v="B"/>
    <m/>
    <x v="76"/>
  </r>
  <r>
    <x v="14"/>
    <n v="240"/>
    <s v="Loss"/>
    <n v="0"/>
    <s v="Baseball"/>
    <s v="Atlanta @ St LouisMoney Line - Match WinnerSt. Louis Cardinals [Garcia,Jaime] "/>
    <n v="1.6990000000000001"/>
    <m/>
    <s v="Loss"/>
    <x v="46"/>
    <s v="Trey System play"/>
    <s v="Average"/>
    <s v="B"/>
    <m/>
    <x v="74"/>
  </r>
  <r>
    <x v="14"/>
    <n v="60"/>
    <s v="Win"/>
    <n v="0"/>
    <s v="Baseball"/>
    <s v="Toronto @ MinnesotaRun Line - Run HandicapToronto Blue Jays [Drabek.Kyle] "/>
    <n v="1.8"/>
    <n v="-1.5"/>
    <s v="Win"/>
    <x v="38"/>
    <s v="Trey System play"/>
    <s v="Average"/>
    <s v="B"/>
    <m/>
    <x v="77"/>
  </r>
  <r>
    <x v="14"/>
    <n v="240"/>
    <s v="Win"/>
    <n v="0"/>
    <s v="Baseball"/>
    <s v="Toronto @ MinnesotaMoney Line - Match WinnerToronto Blue Jays [Drabek.Kyle] "/>
    <n v="1.6890000000000001"/>
    <m/>
    <s v="Win"/>
    <x v="47"/>
    <s v="Trey System play"/>
    <s v="Average"/>
    <s v="B"/>
    <m/>
    <x v="78"/>
  </r>
  <r>
    <x v="14"/>
    <n v="300"/>
    <s v="Win"/>
    <n v="0"/>
    <s v="Baseball"/>
    <s v="Washington"/>
    <n v="2"/>
    <n v="-8.5"/>
    <s v="Win"/>
    <x v="45"/>
    <s v="Trey System play"/>
    <s v="Average"/>
    <s v="B"/>
    <m/>
    <x v="79"/>
  </r>
  <r>
    <x v="15"/>
    <n v="120"/>
    <s v="Loss"/>
    <n v="0"/>
    <s v="Baseball"/>
    <s v="Atlanta @ St LouisRun Line - Run HandicapSt. Louis Cardinals [Garcia,Jaime] "/>
    <n v="2.5"/>
    <n v="-1.5"/>
    <s v="Loss"/>
    <x v="23"/>
    <s v="Trey System play"/>
    <s v="Average"/>
    <s v="B"/>
    <m/>
    <x v="80"/>
  </r>
  <r>
    <x v="15"/>
    <n v="480"/>
    <s v="Loss"/>
    <n v="0"/>
    <s v="Baseball"/>
    <s v="Atlanta @ St LouisMoney Line - Match WinnerSt. Louis Cardinals [Garcia,Jaime] "/>
    <n v="1.6990000000000001"/>
    <m/>
    <s v="Loss"/>
    <x v="48"/>
    <s v="Trey System play"/>
    <s v="Average"/>
    <s v="B"/>
    <m/>
    <x v="81"/>
  </r>
  <r>
    <x v="16"/>
    <n v="50"/>
    <s v="Push"/>
    <n v="0"/>
    <s v="Baseball"/>
    <s v="Colorado @ San FranciscoRun Line - Run HandicapSan Francisco Giants [Vogelsong,Ryan] "/>
    <n v="2.85"/>
    <n v="-1.5"/>
    <s v="Push"/>
    <x v="13"/>
    <s v="Trey System play"/>
    <s v="Average"/>
    <s v="A"/>
    <s v="2x multiplier"/>
    <x v="81"/>
  </r>
  <r>
    <x v="16"/>
    <n v="150"/>
    <s v="Win"/>
    <n v="278.20999999999998"/>
    <s v="Baseball"/>
    <s v="Colorado @ San FranciscoMoney Line - Match WinnerSan Francisco Giants [Vogelsong,Ryan] "/>
    <n v="1.8540000000000001"/>
    <m/>
    <s v="Win"/>
    <x v="49"/>
    <s v="Trey System play"/>
    <s v="Average"/>
    <s v="A"/>
    <s v="2x multiplier"/>
    <x v="82"/>
  </r>
  <r>
    <x v="16"/>
    <n v="50"/>
    <s v="Win"/>
    <n v="125"/>
    <s v="Baseball"/>
    <s v="Arizona @ LA DodgersRun Line - Run HandicapLos Angeles Dodgers [Kershaw,Clayton] "/>
    <n v="2.2000000000000002"/>
    <n v="-1.5"/>
    <s v="Win"/>
    <x v="50"/>
    <s v="Trey System play"/>
    <s v="Average"/>
    <s v="A"/>
    <s v="2x multiplier"/>
    <x v="83"/>
  </r>
  <r>
    <x v="16"/>
    <n v="140"/>
    <s v="Win"/>
    <n v="227.5"/>
    <s v="Baseball"/>
    <s v="Arizona @ LA DodgersMoney Line - Match WinnerLos Angeles Dodgers [Kershaw,Clayton] "/>
    <n v="1.625"/>
    <m/>
    <s v="Win"/>
    <x v="51"/>
    <s v="Trey System play"/>
    <s v="Average"/>
    <s v="A"/>
    <s v="2x multiplier"/>
    <x v="84"/>
  </r>
  <r>
    <x v="16"/>
    <n v="50"/>
    <s v="Loss"/>
    <n v="0"/>
    <s v="Baseball"/>
    <s v="Kansas City @ TexasRun Line - Run HandicapTexas Rangers [Feldman,Scott] "/>
    <n v="2.0499999999999998"/>
    <n v="-1.5"/>
    <s v="Loss"/>
    <x v="16"/>
    <s v="Trey System play"/>
    <s v="Average"/>
    <s v="A"/>
    <s v="2x multiplier"/>
    <x v="85"/>
  </r>
  <r>
    <x v="16"/>
    <n v="140"/>
    <s v="Loss"/>
    <n v="0"/>
    <s v="Baseball"/>
    <s v="Kansas City @ TexasMoney Line - Match WinnerTexas Rangers [Feldman,Scott] "/>
    <n v="1.526"/>
    <m/>
    <s v="Loss"/>
    <x v="7"/>
    <s v="Trey System play"/>
    <s v="Average"/>
    <s v="A"/>
    <s v="2x multiplier"/>
    <x v="86"/>
  </r>
  <r>
    <x v="16"/>
    <n v="50"/>
    <s v="Win"/>
    <n v="125"/>
    <s v="Baseball"/>
    <s v="San Diego @ WashingtonRun Line - Run HandicapWashington Nationals [Detwiler,Ross] "/>
    <n v="2.2000000000000002"/>
    <n v="-1.5"/>
    <s v="Win"/>
    <x v="50"/>
    <s v="Trey System play"/>
    <s v="Average"/>
    <s v="A"/>
    <s v="2x multiplier"/>
    <x v="87"/>
  </r>
  <r>
    <x v="16"/>
    <n v="140"/>
    <s v="Win"/>
    <n v="227.5"/>
    <s v="Baseball"/>
    <s v="San Diego @ WashingtonMoney Line - Match WinnerWashington Nationals [Detwiler,Ross] "/>
    <n v="1.625"/>
    <m/>
    <s v="Win"/>
    <x v="51"/>
    <s v="Trey System play"/>
    <s v="Average"/>
    <s v="A"/>
    <s v="2x multiplier"/>
    <x v="88"/>
  </r>
  <r>
    <x v="16"/>
    <n v="50"/>
    <s v="Loss"/>
    <n v="0"/>
    <s v="Baseball"/>
    <s v="Chicago Cubs @ St LouisRun Line - Run HandicapSt. Louis Cardinals [Westbrook,Jake] "/>
    <n v="2.35"/>
    <n v="-1.5"/>
    <s v="Loss"/>
    <x v="16"/>
    <s v="Trey System play"/>
    <s v="Average"/>
    <s v="A"/>
    <s v="2x multiplier"/>
    <x v="89"/>
  </r>
  <r>
    <x v="16"/>
    <n v="140"/>
    <s v="Loss"/>
    <n v="0"/>
    <s v="Baseball"/>
    <s v="Chicago Cubs @ St LouisMoney Line - Match WinnerSt. Louis Cardinals [Westbrook,Jake] "/>
    <n v="1.5880000000000001"/>
    <m/>
    <s v="Loss"/>
    <x v="7"/>
    <s v="Trey System play"/>
    <s v="Average"/>
    <s v="A"/>
    <s v="2x multiplier"/>
    <x v="90"/>
  </r>
  <r>
    <x v="17"/>
    <n v="120"/>
    <s v="Loss"/>
    <n v="0"/>
    <s v="Baseball"/>
    <s v="Kansas City @ TexasRun Line - Run HandicapTexas Rangers [Lewis,Colby] "/>
    <n v="1.833"/>
    <n v="-1.5"/>
    <s v="Loss"/>
    <x v="23"/>
    <s v="Trey System play"/>
    <s v="Average"/>
    <s v="B"/>
    <s v="2x multiplier"/>
    <x v="91"/>
  </r>
  <r>
    <x v="17"/>
    <n v="480"/>
    <s v="Loss"/>
    <n v="0"/>
    <s v="Baseball"/>
    <s v="Kansas City @ TexasMoney Line - Match WinnerTexas Rangers [Lewis,Colby] "/>
    <n v="1.4"/>
    <m/>
    <s v="Loss"/>
    <x v="48"/>
    <s v="Trey System play"/>
    <s v="Average"/>
    <s v="B"/>
    <s v="2x multiplier"/>
    <x v="92"/>
  </r>
  <r>
    <x v="17"/>
    <n v="120"/>
    <s v="Push"/>
    <n v="0"/>
    <s v="Baseball"/>
    <s v="Chicago Cubs @ St LouisRun Line - Run HandicapSt. Louis Cardinals [Lohse,Kyle] "/>
    <n v="2.2000000000000002"/>
    <n v="-1"/>
    <s v="Push"/>
    <x v="13"/>
    <s v="Trey System play"/>
    <s v="Average"/>
    <s v="B"/>
    <s v="2x multiplier"/>
    <x v="92"/>
  </r>
  <r>
    <x v="17"/>
    <n v="480"/>
    <s v="Win"/>
    <n v="755.86"/>
    <s v="Baseball"/>
    <s v="Chicago Cubs @ St LouisMoney Line - Match WinnerSt. Louis Cardinals [Lohse,Kyle] "/>
    <n v="1.5740000000000001"/>
    <m/>
    <s v="Win"/>
    <x v="52"/>
    <s v="Trey System play"/>
    <s v="Average"/>
    <s v="B"/>
    <s v="2x multiplier"/>
    <x v="93"/>
  </r>
  <r>
    <x v="18"/>
    <n v="240"/>
    <s v="Win"/>
    <n v="0"/>
    <s v="Baseball"/>
    <s v="Kansas City @ TexasRun Line - Run HandicapTexas Rangers [Lewis,Colby] "/>
    <n v="1.6"/>
    <n v="-1"/>
    <s v="Win"/>
    <x v="53"/>
    <s v="Trey System play"/>
    <s v="Average"/>
    <s v="C"/>
    <s v="2x multiplier"/>
    <x v="94"/>
  </r>
  <r>
    <x v="18"/>
    <n v="960"/>
    <s v="Win"/>
    <n v="0"/>
    <s v="Baseball"/>
    <s v="Kansas City @ TexasMoney Line - Match WinnerTexas Rangers [Lewis,Colby] "/>
    <n v="1.4339999999999999"/>
    <m/>
    <s v="Win"/>
    <x v="54"/>
    <s v="Trey System play"/>
    <s v="Average"/>
    <s v="C"/>
    <s v="2x multiplier"/>
    <x v="95"/>
  </r>
  <r>
    <x v="19"/>
    <n v="100"/>
    <s v="Win"/>
    <n v="0"/>
    <s v="NHL"/>
    <s v="LAK"/>
    <n v="1.5"/>
    <m/>
    <s v="Win"/>
    <x v="37"/>
    <s v="Trey System play"/>
    <s v="Average"/>
    <s v="A"/>
    <m/>
    <x v="96"/>
  </r>
  <r>
    <x v="20"/>
    <n v="15"/>
    <s v="Win"/>
    <n v="52"/>
    <s v="Baseball"/>
    <s v="Atlanta @ Tampa Bay Money Line - Match WinnerAtlanta Braves [Hanson,Tommy] "/>
    <n v="2.08"/>
    <m/>
    <s v="Win"/>
    <x v="55"/>
    <s v="Trey System play"/>
    <s v="Low"/>
    <s v="A"/>
    <m/>
    <x v="97"/>
  </r>
  <r>
    <x v="20"/>
    <n v="35"/>
    <s v="Win"/>
    <n v="52.5"/>
    <s v="Baseball"/>
    <s v="Atlanta @ Tampa Bay Run Line - Run HandicapAtlanta Braves [Hanson,Tommy] "/>
    <n v="1.5"/>
    <n v="1.5"/>
    <s v="Win"/>
    <x v="56"/>
    <s v="Trey System play"/>
    <s v="Low"/>
    <s v="A"/>
    <m/>
    <x v="98"/>
  </r>
  <r>
    <x v="20"/>
    <n v="15"/>
    <s v="Win"/>
    <n v="50"/>
    <s v="Baseball"/>
    <s v="Baltimore @ WashingtonMoney Line - Match WinnerBaltimore Orioles [Arrieta,Jake] "/>
    <n v="2"/>
    <m/>
    <s v="Win"/>
    <x v="3"/>
    <s v="Trey System play"/>
    <s v="Low"/>
    <s v="A"/>
    <m/>
    <x v="99"/>
  </r>
  <r>
    <x v="20"/>
    <n v="35"/>
    <s v="Win"/>
    <n v="50.91"/>
    <s v="Baseball"/>
    <s v="Baltimore @ WashingtonRun Line - Run HandicapBaltimore Orioles [Arrieta,Jake] "/>
    <n v="1.454"/>
    <n v="1.5"/>
    <s v="Win"/>
    <x v="57"/>
    <s v="Trey System play"/>
    <s v="Low"/>
    <s v="A"/>
    <m/>
    <x v="100"/>
  </r>
  <r>
    <x v="20"/>
    <n v="15"/>
    <s v="Loss"/>
    <n v="0"/>
    <s v="Baseball"/>
    <s v="Pittsburgh @ DetroitRun Line - Run HandicapPittsburgh Pirates [Morton,Charlie] "/>
    <m/>
    <n v="1.5"/>
    <s v="Loss"/>
    <x v="1"/>
    <s v="Trey System play"/>
    <s v="Low"/>
    <s v="A"/>
    <m/>
    <x v="101"/>
  </r>
  <r>
    <x v="20"/>
    <n v="35"/>
    <s v="Loss"/>
    <n v="0"/>
    <s v="Baseball"/>
    <s v="Pittsburgh @ DetroitRun Line - Run HandicapPittsburgh Pirates [Morton,Charlie] "/>
    <m/>
    <m/>
    <s v="Loss"/>
    <x v="0"/>
    <s v="Trey System play"/>
    <s v="Low"/>
    <s v="A"/>
    <m/>
    <x v="102"/>
  </r>
  <r>
    <x v="21"/>
    <n v="30"/>
    <s v="Win"/>
    <n v="70"/>
    <s v="Baseball"/>
    <s v="Pittsburgh @ DetroitRun Line - Run HandicapPittsburgh Pirates [Morton,Charlie] "/>
    <n v="1.7"/>
    <n v="1.5"/>
    <s v="Win"/>
    <x v="58"/>
    <s v="Trey System play"/>
    <s v="Low"/>
    <s v="B"/>
    <m/>
    <x v="103"/>
  </r>
  <r>
    <x v="21"/>
    <n v="120"/>
    <s v="Win"/>
    <n v="203"/>
    <s v="Baseball"/>
    <s v="Pittsburgh @ DetroitRun Line - Run HandicapPittsburgh Pirates [Morton,Charlie] "/>
    <n v="2.36"/>
    <m/>
    <s v="Win"/>
    <x v="59"/>
    <s v="Trey System play"/>
    <s v="Low"/>
    <s v="B"/>
    <m/>
    <x v="104"/>
  </r>
  <r>
    <x v="22"/>
    <n v="100"/>
    <s v="Loss"/>
    <n v="0"/>
    <s v="NHL"/>
    <s v="LAK"/>
    <n v="1.5"/>
    <m/>
    <s v="Loss"/>
    <x v="40"/>
    <s v="Trey System play"/>
    <s v="Average"/>
    <s v="A"/>
    <m/>
    <x v="105"/>
  </r>
  <r>
    <x v="23"/>
    <n v="30"/>
    <s v="Win"/>
    <n v="58.57"/>
    <s v="Baseball"/>
    <s v="LA Dodgers @ ArizonaMoney Line - Match WinnerLos Angeles Dodgers [Capuano,Chris] "/>
    <n v="1.952"/>
    <m/>
    <s v="Win"/>
    <x v="34"/>
    <s v="Trey System play"/>
    <s v="Average"/>
    <s v="A"/>
    <m/>
    <x v="106"/>
  </r>
  <r>
    <x v="23"/>
    <n v="70"/>
    <s v="Win"/>
    <n v="101.82"/>
    <s v="Baseball"/>
    <s v="LA Dodgers @ ArizonaRun Line - Run HandicapLos Angeles Dodgers [Capuano,Chris] "/>
    <n v="1.454"/>
    <n v="1.5"/>
    <s v="Win"/>
    <x v="60"/>
    <s v="Trey System play"/>
    <s v="Average"/>
    <s v="A"/>
    <m/>
    <x v="107"/>
  </r>
  <r>
    <x v="23"/>
    <n v="100"/>
    <s v="Win"/>
    <n v="190.91"/>
    <s v="Baseball"/>
    <s v="San Francisco @ MilwaukeeMoney Line - Match WinnerSan Francisco Giants [Bumgarner,Madison] "/>
    <n v="1.909"/>
    <m/>
    <s v="Win"/>
    <x v="61"/>
    <s v="Trey System play"/>
    <s v="Average"/>
    <s v="A"/>
    <m/>
    <x v="108"/>
  </r>
  <r>
    <x v="23"/>
    <n v="15"/>
    <s v="Loss"/>
    <n v="0"/>
    <s v="Baseball"/>
    <s v="Atlanta @ CincinnatiMoney Line - Match WinnerAtlanta Braves [Minor,Mike] "/>
    <n v="1.952"/>
    <m/>
    <s v="Loss"/>
    <x v="1"/>
    <s v="Trey System play"/>
    <s v="Low"/>
    <s v="A"/>
    <m/>
    <x v="109"/>
  </r>
  <r>
    <x v="23"/>
    <n v="35"/>
    <s v="Loss"/>
    <n v="0"/>
    <s v="Baseball"/>
    <s v="Atlanta @ CincinnatiRun Line - Run HandicapAtlanta Braves [Minor,Mike] "/>
    <n v="1.454"/>
    <n v="1.5"/>
    <s v="Loss"/>
    <x v="0"/>
    <s v="Trey System play"/>
    <s v="Low"/>
    <s v="A"/>
    <m/>
    <x v="110"/>
  </r>
  <r>
    <x v="23"/>
    <n v="30"/>
    <s v="Win"/>
    <n v="66"/>
    <s v="Baseball"/>
    <s v="Colorado @ MiamiRun Line - Run HandicapMiami Marlins [Buehrle,Mark] "/>
    <n v="1.9"/>
    <n v="-1"/>
    <s v="Win"/>
    <x v="17"/>
    <s v="Trey System play"/>
    <s v="Average"/>
    <s v="A"/>
    <m/>
    <x v="111"/>
  </r>
  <r>
    <x v="23"/>
    <n v="70"/>
    <s v="Win"/>
    <n v="110"/>
    <s v="Baseball"/>
    <s v="Colorado @ MiamiMoney Line - Match WinnerMiami Marlins [Buehrle,Mark] "/>
    <n v="1.571"/>
    <m/>
    <s v="Win"/>
    <x v="62"/>
    <s v="Trey System play"/>
    <s v="Average"/>
    <s v="A"/>
    <m/>
    <x v="112"/>
  </r>
  <r>
    <x v="24"/>
    <n v="300"/>
    <s v="Win"/>
    <m/>
    <s v="NHL"/>
    <s v="LAK"/>
    <n v="1.5"/>
    <m/>
    <s v="Win"/>
    <x v="63"/>
    <s v="Trey System play"/>
    <s v="Average"/>
    <s v="B"/>
    <m/>
    <x v="113"/>
  </r>
  <r>
    <x v="24"/>
    <n v="30"/>
    <s v="Loss"/>
    <n v="0"/>
    <s v="Baseball"/>
    <s v="Atlanta @ CincinnatiMoney Line - Match WinnerAtlanta Braves [Minor,Mike] "/>
    <n v="1.952"/>
    <m/>
    <s v="Loss"/>
    <x v="22"/>
    <s v="Trey System play"/>
    <s v="Low"/>
    <s v="B"/>
    <m/>
    <x v="114"/>
  </r>
  <r>
    <x v="24"/>
    <n v="120"/>
    <s v="Win"/>
    <n v="0"/>
    <s v="Baseball"/>
    <s v="Atlanta @ CincinnatiRun Line - Run HandicapAtlanta Braves [Minor,Mike] +1,5"/>
    <n v="1.454"/>
    <n v="1.5"/>
    <s v="Win"/>
    <x v="64"/>
    <s v="Trey System play"/>
    <s v="Low"/>
    <s v="B"/>
    <m/>
    <x v="115"/>
  </r>
  <r>
    <x v="25"/>
    <n v="60"/>
    <s v="Loss"/>
    <n v="0"/>
    <s v="Baseball"/>
    <s v="Atlanta @ CincinnatiMoney Line - Match WinnerAtlanta Braves [Minor,Mike] "/>
    <m/>
    <m/>
    <s v="Loss"/>
    <x v="6"/>
    <s v="Trey System play"/>
    <s v="Low"/>
    <s v="C"/>
    <m/>
    <x v="116"/>
  </r>
  <r>
    <x v="25"/>
    <n v="240"/>
    <s v="Win"/>
    <n v="0"/>
    <s v="Baseball"/>
    <s v="Atlanta @ CincinnatiRun Line - Run HandicapAtlanta Braves [Minor,Mike] +1,5"/>
    <n v="1.35"/>
    <n v="1.5"/>
    <s v="Win"/>
    <x v="65"/>
    <s v="Trey System play"/>
    <s v="Low"/>
    <s v="C"/>
    <m/>
    <x v="117"/>
  </r>
  <r>
    <x v="26"/>
    <n v="30"/>
    <s v="Loss"/>
    <m/>
    <s v="Baseball"/>
    <s v="NYM-SD"/>
    <n v="1.9"/>
    <n v="-1"/>
    <s v="Loss"/>
    <x v="22"/>
    <s v="Trey System play"/>
    <s v="Average"/>
    <s v="A"/>
    <m/>
    <x v="118"/>
  </r>
  <r>
    <x v="26"/>
    <n v="70"/>
    <s v="Loss"/>
    <m/>
    <s v="Baseball"/>
    <s v="NYM-SD"/>
    <n v="1.571"/>
    <m/>
    <s v="Loss"/>
    <x v="44"/>
    <s v="Trey System play"/>
    <s v="Average"/>
    <s v="A"/>
    <m/>
    <x v="119"/>
  </r>
  <r>
    <x v="27"/>
    <n v="60"/>
    <s v="Win"/>
    <m/>
    <s v="Baseball"/>
    <s v="NYM-SD"/>
    <n v="2.2000000000000002"/>
    <n v="-1"/>
    <s v="Win"/>
    <x v="66"/>
    <s v="Trey System play"/>
    <s v="Average"/>
    <s v="B"/>
    <m/>
    <x v="120"/>
  </r>
  <r>
    <x v="27"/>
    <n v="240"/>
    <s v="Win"/>
    <m/>
    <s v="Baseball"/>
    <s v="NYM-SD"/>
    <n v="1.85"/>
    <m/>
    <s v="Win"/>
    <x v="67"/>
    <s v="Trey System play"/>
    <s v="Average"/>
    <s v="B"/>
    <m/>
    <x v="121"/>
  </r>
  <r>
    <x v="27"/>
    <n v="30"/>
    <s v="Win"/>
    <m/>
    <s v="Baseball"/>
    <s v="Cinci-Colorado"/>
    <m/>
    <n v="-1"/>
    <s v="Win"/>
    <x v="22"/>
    <s v="Trey System play"/>
    <s v="Average"/>
    <s v="A"/>
    <m/>
    <x v="122"/>
  </r>
  <r>
    <x v="27"/>
    <n v="70"/>
    <s v="Win"/>
    <m/>
    <s v="Baseball"/>
    <s v="Cinci-Colorado"/>
    <m/>
    <m/>
    <s v="Win"/>
    <x v="44"/>
    <s v="Trey System play"/>
    <s v="Average"/>
    <s v="A"/>
    <m/>
    <x v="123"/>
  </r>
  <r>
    <x v="27"/>
    <n v="30"/>
    <s v="Win"/>
    <m/>
    <s v="Baseball"/>
    <s v="Baltimore-Kansas"/>
    <n v="1.71"/>
    <n v="-1"/>
    <s v="Win"/>
    <x v="68"/>
    <s v="Trey System play"/>
    <s v="Average"/>
    <s v="A"/>
    <m/>
    <x v="124"/>
  </r>
  <r>
    <x v="27"/>
    <n v="70"/>
    <s v="Win"/>
    <m/>
    <s v="Baseball"/>
    <s v="Baltimore-Kansas"/>
    <n v="2"/>
    <m/>
    <s v="Win"/>
    <x v="69"/>
    <s v="Trey System play"/>
    <s v="Average"/>
    <s v="A"/>
    <m/>
    <x v="125"/>
  </r>
  <r>
    <x v="28"/>
    <n v="60"/>
    <s v="Win"/>
    <m/>
    <s v="Baseball"/>
    <s v="Cinci-Colorado"/>
    <n v="2"/>
    <n v="-1"/>
    <s v="Win"/>
    <x v="33"/>
    <s v="Trey System play"/>
    <s v="Average"/>
    <s v="B"/>
    <m/>
    <x v="126"/>
  </r>
  <r>
    <x v="28"/>
    <n v="240"/>
    <s v="Win"/>
    <m/>
    <s v="Baseball"/>
    <s v="Cinci-Colorado"/>
    <n v="1.64"/>
    <m/>
    <s v="Win"/>
    <x v="70"/>
    <s v="Trey System play"/>
    <s v="Average"/>
    <s v="B"/>
    <m/>
    <x v="127"/>
  </r>
  <r>
    <x v="29"/>
    <n v="30"/>
    <s v="Win"/>
    <m/>
    <s v="Baseball"/>
    <s v="Texas-Seattle"/>
    <n v="1.7"/>
    <n v="-1"/>
    <s v="Win"/>
    <x v="58"/>
    <s v="Trey System play"/>
    <s v="Average"/>
    <s v="A"/>
    <m/>
    <x v="128"/>
  </r>
  <r>
    <x v="29"/>
    <n v="70"/>
    <s v="Win"/>
    <m/>
    <s v="Baseball"/>
    <s v="Texas-Seattle"/>
    <n v="1.5"/>
    <m/>
    <s v="Win"/>
    <x v="71"/>
    <s v="Trey System play"/>
    <s v="Average"/>
    <s v="A"/>
    <m/>
    <x v="129"/>
  </r>
  <r>
    <x v="29"/>
    <n v="70"/>
    <s v="Win"/>
    <m/>
    <s v="Baseball"/>
    <s v="LAD-Milweaukee"/>
    <n v="1.35"/>
    <n v="1"/>
    <s v="Win"/>
    <x v="72"/>
    <s v="Trey System play"/>
    <s v="Average"/>
    <s v="A"/>
    <m/>
    <x v="130"/>
  </r>
  <r>
    <x v="29"/>
    <n v="30"/>
    <s v="Loss"/>
    <m/>
    <s v="Baseball"/>
    <s v="LAD-Milweaukee"/>
    <m/>
    <m/>
    <s v="Loss"/>
    <x v="22"/>
    <s v="Trey System play"/>
    <s v="Average"/>
    <s v="A"/>
    <m/>
    <x v="131"/>
  </r>
  <r>
    <x v="30"/>
    <n v="70"/>
    <s v="Loss"/>
    <m/>
    <s v="Baseball"/>
    <s v="LAD-Milweaukee"/>
    <m/>
    <n v="1"/>
    <s v="Loss"/>
    <x v="44"/>
    <s v="Trey System play"/>
    <s v="Average"/>
    <s v="A"/>
    <m/>
    <x v="132"/>
  </r>
  <r>
    <x v="30"/>
    <n v="30"/>
    <s v="Loss"/>
    <m/>
    <s v="Baseball"/>
    <s v="LAD-Milweaukee"/>
    <m/>
    <m/>
    <s v="Loss"/>
    <x v="22"/>
    <s v="Trey System play"/>
    <s v="Average"/>
    <s v="A"/>
    <m/>
    <x v="133"/>
  </r>
  <r>
    <x v="31"/>
    <n v="240"/>
    <s v="Loss"/>
    <m/>
    <s v="Baseball"/>
    <s v="LAD-Milweaukee"/>
    <m/>
    <n v="1"/>
    <s v="Loss"/>
    <x v="46"/>
    <s v="Trey System play"/>
    <s v="Average"/>
    <s v="B"/>
    <m/>
    <x v="134"/>
  </r>
  <r>
    <x v="31"/>
    <n v="60"/>
    <s v="Loss"/>
    <m/>
    <s v="Baseball"/>
    <s v="LAD-Milweaukee"/>
    <m/>
    <m/>
    <s v="Loss"/>
    <x v="6"/>
    <s v="Trey System play"/>
    <s v="Average"/>
    <s v="B"/>
    <m/>
    <x v="135"/>
  </r>
  <r>
    <x v="32"/>
    <n v="480"/>
    <s v="Loss"/>
    <m/>
    <s v="Baseball"/>
    <s v="LAD-Milweaukee"/>
    <m/>
    <n v="1"/>
    <s v="Loss"/>
    <x v="48"/>
    <s v="Trey System play"/>
    <s v="Average"/>
    <s v="C"/>
    <m/>
    <x v="136"/>
  </r>
  <r>
    <x v="32"/>
    <n v="120"/>
    <s v="Loss"/>
    <m/>
    <s v="Baseball"/>
    <s v="LAD-Milweaukee"/>
    <m/>
    <m/>
    <s v="Loss"/>
    <x v="23"/>
    <s v="Trey System play"/>
    <s v="Average"/>
    <s v="C"/>
    <m/>
    <x v="137"/>
  </r>
  <r>
    <x v="33"/>
    <n v="140"/>
    <s v="Win"/>
    <m/>
    <s v="Baseball"/>
    <s v="CWS-Seattle"/>
    <n v="1.77"/>
    <m/>
    <s v="Win"/>
    <x v="73"/>
    <s v="Trey System play"/>
    <s v="Average"/>
    <s v="A"/>
    <s v="2x multiplier"/>
    <x v="138"/>
  </r>
  <r>
    <x v="33"/>
    <n v="60"/>
    <s v="Win"/>
    <m/>
    <s v="Baseball"/>
    <s v="CWS-Seattle"/>
    <n v="2.7"/>
    <s v="HCP"/>
    <s v="Win"/>
    <x v="74"/>
    <s v="Trey System play"/>
    <s v="Average"/>
    <s v="A"/>
    <s v="2x multiplier"/>
    <x v="139"/>
  </r>
  <r>
    <x v="33"/>
    <n v="140"/>
    <s v="Win"/>
    <m/>
    <s v="Baseball"/>
    <s v="SF-Chicago Cubs"/>
    <n v="1.58"/>
    <n v="1"/>
    <s v="Win"/>
    <x v="75"/>
    <s v="Trey System play"/>
    <s v="Average"/>
    <s v="A"/>
    <s v="2x multiplier"/>
    <x v="140"/>
  </r>
  <r>
    <x v="33"/>
    <n v="60"/>
    <s v="Push"/>
    <m/>
    <s v="Baseball"/>
    <s v="SF-Chicago Cubs"/>
    <m/>
    <s v="HCP"/>
    <s v="Push"/>
    <x v="13"/>
    <s v="Trey System play"/>
    <s v="Average"/>
    <s v="A"/>
    <s v="2x multiplier"/>
    <x v="140"/>
  </r>
  <r>
    <x v="33"/>
    <n v="140"/>
    <s v="Loss"/>
    <m/>
    <s v="Baseball"/>
    <s v="SD-Arizona"/>
    <m/>
    <n v="2"/>
    <s v="Loss"/>
    <x v="7"/>
    <s v="Trey System play"/>
    <s v="Average"/>
    <s v="A"/>
    <s v="2x multiplier"/>
    <x v="141"/>
  </r>
  <r>
    <x v="33"/>
    <n v="60"/>
    <s v="Loss"/>
    <m/>
    <s v="Baseball"/>
    <s v="SD-Arizona"/>
    <m/>
    <s v="HCP"/>
    <s v="Loss"/>
    <x v="6"/>
    <s v="Trey System play"/>
    <s v="Average"/>
    <s v="A"/>
    <s v="2x multiplier"/>
    <x v="142"/>
  </r>
  <r>
    <x v="34"/>
    <n v="480"/>
    <s v="Win"/>
    <m/>
    <s v="Baseball"/>
    <s v="SD-Arizona"/>
    <n v="1.4"/>
    <s v="plus 1"/>
    <s v="Win"/>
    <x v="76"/>
    <s v="Trey System play"/>
    <s v="Average"/>
    <s v="B"/>
    <s v="2x multiplier"/>
    <x v="143"/>
  </r>
  <r>
    <x v="34"/>
    <n v="120"/>
    <s v="Win"/>
    <m/>
    <s v="Baseball"/>
    <s v="SD-Arizona"/>
    <n v="1.925"/>
    <n v="2"/>
    <s v="Win"/>
    <x v="77"/>
    <s v="Trey System play"/>
    <s v="Average"/>
    <s v="B"/>
    <s v="2x multiplier"/>
    <x v="144"/>
  </r>
  <r>
    <x v="35"/>
    <n v="70"/>
    <s v="Loss"/>
    <m/>
    <s v="Baseball"/>
    <s v="LAA-Seattle"/>
    <m/>
    <n v="2"/>
    <s v="Loss"/>
    <x v="44"/>
    <s v="Trey System play"/>
    <s v="Average"/>
    <s v="A"/>
    <m/>
    <x v="145"/>
  </r>
  <r>
    <x v="35"/>
    <n v="30"/>
    <s v="Loss"/>
    <m/>
    <s v="Baseball"/>
    <s v="LAA-Seattle"/>
    <m/>
    <s v="HCP"/>
    <s v="Loss"/>
    <x v="22"/>
    <s v="Trey System play"/>
    <s v="Average"/>
    <s v="A"/>
    <m/>
    <x v="146"/>
  </r>
  <r>
    <x v="36"/>
    <n v="240"/>
    <s v="Win"/>
    <m/>
    <s v="Baseball"/>
    <s v="LAA-Seattle"/>
    <n v="1.67"/>
    <n v="2"/>
    <s v="Win"/>
    <x v="78"/>
    <s v="Trey System play"/>
    <s v="Average"/>
    <s v="B"/>
    <m/>
    <x v="147"/>
  </r>
  <r>
    <x v="36"/>
    <n v="60"/>
    <s v="Win"/>
    <m/>
    <s v="Baseball"/>
    <s v="LAA-Seattle"/>
    <n v="2.38"/>
    <s v="HCP"/>
    <s v="Win"/>
    <x v="79"/>
    <s v="Trey System play"/>
    <s v="Average"/>
    <s v="B"/>
    <m/>
    <x v="148"/>
  </r>
  <r>
    <x v="36"/>
    <n v="70"/>
    <s v="Loss"/>
    <m/>
    <s v="Baseball"/>
    <s v="SD-SF"/>
    <m/>
    <n v="2"/>
    <s v="Loss"/>
    <x v="44"/>
    <s v="Trey System play"/>
    <s v="Average"/>
    <s v="A"/>
    <m/>
    <x v="149"/>
  </r>
  <r>
    <x v="36"/>
    <n v="30"/>
    <s v="Loss"/>
    <m/>
    <s v="Baseball"/>
    <s v="SD-SF"/>
    <m/>
    <s v="HCP"/>
    <s v="Loss"/>
    <x v="22"/>
    <s v="Trey System play"/>
    <s v="Average"/>
    <s v="A"/>
    <m/>
    <x v="150"/>
  </r>
  <r>
    <x v="37"/>
    <n v="100"/>
    <s v="Loss"/>
    <m/>
    <s v="NHL"/>
    <s v="LA-New Jersey"/>
    <m/>
    <m/>
    <s v="Loss"/>
    <x v="40"/>
    <s v="Trey System play"/>
    <s v="Average"/>
    <s v="A"/>
    <m/>
    <x v="151"/>
  </r>
  <r>
    <x v="37"/>
    <n v="240"/>
    <s v="Win"/>
    <m/>
    <s v="Baseball"/>
    <s v="SD-SF"/>
    <n v="1.7689999999999999"/>
    <n v="2"/>
    <s v="Win"/>
    <x v="80"/>
    <s v="Trey System play"/>
    <s v="Average"/>
    <s v="B"/>
    <m/>
    <x v="152"/>
  </r>
  <r>
    <x v="37"/>
    <n v="60"/>
    <s v="Push"/>
    <m/>
    <s v="Baseball"/>
    <s v="SD-SF"/>
    <m/>
    <s v="HCP"/>
    <s v="Push"/>
    <x v="13"/>
    <s v="Trey System play"/>
    <s v="Average"/>
    <s v="B"/>
    <m/>
    <x v="152"/>
  </r>
  <r>
    <x v="38"/>
    <n v="140"/>
    <s v="Win"/>
    <m/>
    <s v="Baseball"/>
    <s v="Kansas City Royals vs Pittsburgh Pirates for Game."/>
    <n v="1.7809999999999999"/>
    <m/>
    <s v="Win"/>
    <x v="81"/>
    <s v="Trey System play"/>
    <s v="Average"/>
    <s v="A"/>
    <s v="2x multiplier"/>
    <x v="153"/>
  </r>
  <r>
    <x v="38"/>
    <n v="60"/>
    <s v="Win"/>
    <m/>
    <s v="Baseball"/>
    <s v="Kansas City Royals vs Pittsburgh Pirates (-1.5) for Game"/>
    <n v="2.74"/>
    <m/>
    <s v="Win"/>
    <x v="82"/>
    <s v="Trey System play"/>
    <s v="Average"/>
    <s v="A"/>
    <s v="2x multiplier"/>
    <x v="154"/>
  </r>
  <r>
    <x v="38"/>
    <n v="140"/>
    <s v="Win"/>
    <m/>
    <s v="Baseball"/>
    <s v="San Diego Padres vs Milwaukee Brewers for Game."/>
    <n v="1.649"/>
    <m/>
    <s v="Win"/>
    <x v="83"/>
    <s v="Trey System play"/>
    <s v="Average"/>
    <s v="A"/>
    <s v="2x multiplier"/>
    <x v="155"/>
  </r>
  <r>
    <x v="38"/>
    <n v="60"/>
    <s v="Win"/>
    <m/>
    <s v="Baseball"/>
    <s v="San Diego Padres vs Milwaukee Brewers (-1.5) for Game."/>
    <n v="2.4500000000000002"/>
    <m/>
    <s v="Win"/>
    <x v="84"/>
    <s v="Trey System play"/>
    <s v="Average"/>
    <s v="A"/>
    <s v="2x multiplier"/>
    <x v="156"/>
  </r>
  <r>
    <x v="38"/>
    <n v="140"/>
    <s v="Win"/>
    <m/>
    <s v="Baseball"/>
    <s v="Los Angeles Dodgers (+1.5) vs Seattle Mariners for Game."/>
    <n v="1.51"/>
    <m/>
    <s v="Win"/>
    <x v="85"/>
    <s v="Trey System play"/>
    <s v="Average"/>
    <s v="A"/>
    <s v="2x multiplier"/>
    <x v="157"/>
  </r>
  <r>
    <x v="38"/>
    <n v="60"/>
    <s v="Loss"/>
    <m/>
    <s v="Baseball"/>
    <s v="Los Angeles Dodgers vs Seattle Mariners for Game."/>
    <n v="2.11"/>
    <m/>
    <s v="Loss"/>
    <x v="6"/>
    <s v="Trey System play"/>
    <s v="Average"/>
    <s v="A"/>
    <s v="2x multiplier"/>
    <x v="158"/>
  </r>
  <r>
    <x v="38"/>
    <n v="140"/>
    <s v="Loss"/>
    <m/>
    <s v="Baseball"/>
    <s v="Houston Astros vs Chicago White Sox for Game."/>
    <m/>
    <m/>
    <s v="Loss"/>
    <x v="7"/>
    <s v="Trey System play"/>
    <s v="Average"/>
    <s v="A"/>
    <s v="2x multiplier"/>
    <x v="159"/>
  </r>
  <r>
    <x v="38"/>
    <n v="60"/>
    <s v="Loss"/>
    <m/>
    <s v="Baseball"/>
    <s v="Houston Astros vs Chicago White Sox (-1.5) for Game."/>
    <m/>
    <m/>
    <s v="Loss"/>
    <x v="6"/>
    <s v="Trey System play"/>
    <s v="Average"/>
    <s v="A"/>
    <s v="2x multiplier"/>
    <x v="160"/>
  </r>
  <r>
    <x v="39"/>
    <n v="480"/>
    <s v="Win"/>
    <m/>
    <s v="Baseball"/>
    <s v="Houston Astros vs Chicago White Sox for Game."/>
    <n v="1.45"/>
    <m/>
    <s v="Win"/>
    <x v="86"/>
    <s v="Trey System play"/>
    <s v="Average"/>
    <s v="B"/>
    <s v="2x multiplier"/>
    <x v="161"/>
  </r>
  <r>
    <x v="39"/>
    <n v="120"/>
    <s v="Win"/>
    <m/>
    <s v="Baseball"/>
    <s v="Houston Astros vs Chicago White Sox (-1.5) for Game."/>
    <n v="2.0099999999999998"/>
    <m/>
    <s v="Win"/>
    <x v="87"/>
    <s v="Trey System play"/>
    <s v="Average"/>
    <s v="B"/>
    <s v="2x multiplier"/>
    <x v="162"/>
  </r>
  <r>
    <x v="39"/>
    <n v="480"/>
    <s v="Win"/>
    <m/>
    <s v="Baseball"/>
    <s v="Los Angeles Dodgers (+1.5) vs Seattle Mariners for Game."/>
    <n v="1.806"/>
    <m/>
    <s v="Win"/>
    <x v="88"/>
    <s v="Trey System play"/>
    <s v="Average"/>
    <s v="B"/>
    <s v="2x multiplier"/>
    <x v="163"/>
  </r>
  <r>
    <x v="39"/>
    <n v="120"/>
    <s v="Win"/>
    <m/>
    <s v="Baseball"/>
    <s v="Los Angeles Dodgers vs Seattle Mariners for Game."/>
    <n v="2.3199999999999998"/>
    <m/>
    <s v="Win"/>
    <x v="89"/>
    <s v="Trey System play"/>
    <s v="Average"/>
    <s v="B"/>
    <s v="2x multiplier"/>
    <x v="164"/>
  </r>
  <r>
    <x v="39"/>
    <n v="300"/>
    <s v="Loss"/>
    <m/>
    <s v="NHL"/>
    <s v="LA-New Jersey"/>
    <m/>
    <m/>
    <s v="Loss"/>
    <x v="90"/>
    <s v="Trey System play"/>
    <s v="Average"/>
    <s v="B"/>
    <m/>
    <x v="165"/>
  </r>
  <r>
    <x v="40"/>
    <n v="600"/>
    <s v="Win"/>
    <m/>
    <s v="NHL"/>
    <s v="LA-New Jersey"/>
    <n v="1.61"/>
    <m/>
    <s v="Win"/>
    <x v="91"/>
    <s v="Trey System play"/>
    <s v="Average"/>
    <s v="C"/>
    <m/>
    <x v="166"/>
  </r>
  <r>
    <x v="41"/>
    <n v="35"/>
    <s v="Loss"/>
    <m/>
    <s v="Baseball"/>
    <s v="TB-NYM"/>
    <m/>
    <m/>
    <s v="Loss"/>
    <x v="0"/>
    <s v="Trey System play"/>
    <s v="Low"/>
    <s v="A"/>
    <m/>
    <x v="167"/>
  </r>
  <r>
    <x v="41"/>
    <n v="15"/>
    <s v="Loss"/>
    <m/>
    <s v="Baseball"/>
    <s v="TB-NYM hcp"/>
    <m/>
    <m/>
    <s v="Loss"/>
    <x v="1"/>
    <s v="Trey System play"/>
    <s v="Low"/>
    <s v="A"/>
    <m/>
    <x v="168"/>
  </r>
  <r>
    <x v="41"/>
    <n v="35"/>
    <s v="Win"/>
    <m/>
    <s v="Baseball"/>
    <s v="Detroit Tigers (-1.5) vs Chicago Cubs for Game."/>
    <m/>
    <m/>
    <s v="Win"/>
    <x v="0"/>
    <s v="Trey System play"/>
    <s v="Low"/>
    <s v="A"/>
    <m/>
    <x v="169"/>
  </r>
  <r>
    <x v="41"/>
    <n v="15"/>
    <s v="Win"/>
    <m/>
    <s v="Baseball"/>
    <s v="Detroit Tigers vs Chicago Cubs for Game."/>
    <m/>
    <m/>
    <s v="Win"/>
    <x v="1"/>
    <s v="Trey System play"/>
    <s v="Low"/>
    <s v="A"/>
    <m/>
    <x v="170"/>
  </r>
  <r>
    <x v="41"/>
    <n v="35"/>
    <s v="Win"/>
    <m/>
    <s v="Baseball"/>
    <s v="Houston Astros vs San Francisco Giants for Game."/>
    <n v="1.552"/>
    <m/>
    <s v="Win"/>
    <x v="92"/>
    <s v="Trey System play"/>
    <s v="Low"/>
    <s v="A"/>
    <m/>
    <x v="171"/>
  </r>
  <r>
    <x v="41"/>
    <n v="15"/>
    <s v="Win"/>
    <m/>
    <s v="Baseball"/>
    <s v="Houston Astros vs San Francisco Giants (-1.5) for Game."/>
    <n v="2.46"/>
    <m/>
    <s v="Win"/>
    <x v="93"/>
    <s v="Trey System play"/>
    <s v="Low"/>
    <s v="A"/>
    <m/>
    <x v="172"/>
  </r>
  <r>
    <x v="42"/>
    <n v="120"/>
    <s v="Win"/>
    <m/>
    <s v="Baseball"/>
    <s v="Detroit Tigers (+1.5) vs Chicago Cubs for Game."/>
    <n v="1.4550000000000001"/>
    <m/>
    <s v="Win"/>
    <x v="94"/>
    <s v="Trey System play"/>
    <s v="Low"/>
    <s v="B"/>
    <m/>
    <x v="173"/>
  </r>
  <r>
    <x v="42"/>
    <n v="30"/>
    <s v="Win"/>
    <m/>
    <s v="Baseball"/>
    <s v="Detroit Tigers vs Chicago Cubs for Game."/>
    <n v="1.962"/>
    <m/>
    <s v="Win"/>
    <x v="95"/>
    <s v="Trey System play"/>
    <s v="Low"/>
    <s v="B"/>
    <m/>
    <x v="174"/>
  </r>
  <r>
    <x v="42"/>
    <n v="120"/>
    <s v="Loss"/>
    <m/>
    <s v="Baseball"/>
    <s v="TB-NYM"/>
    <m/>
    <m/>
    <s v="Loss"/>
    <x v="23"/>
    <s v="Trey System play"/>
    <s v="Low"/>
    <s v="B"/>
    <m/>
    <x v="175"/>
  </r>
  <r>
    <x v="42"/>
    <n v="30"/>
    <s v="Loss"/>
    <m/>
    <s v="Baseball"/>
    <s v="TB-NYM hcp"/>
    <m/>
    <m/>
    <s v="Loss"/>
    <x v="22"/>
    <s v="Trey System play"/>
    <s v="Low"/>
    <s v="B"/>
    <m/>
    <x v="176"/>
  </r>
  <r>
    <x v="43"/>
    <n v="70"/>
    <s v="Loss"/>
    <m/>
    <m/>
    <s v="Colorado-Detroit"/>
    <m/>
    <m/>
    <s v="Loss"/>
    <x v="44"/>
    <s v="Trey System play"/>
    <s v="Average"/>
    <s v="A"/>
    <m/>
    <x v="177"/>
  </r>
  <r>
    <x v="43"/>
    <n v="30"/>
    <s v="Loss"/>
    <m/>
    <m/>
    <s v="Colorado-Detroit hcp"/>
    <m/>
    <m/>
    <s v="Loss"/>
    <x v="22"/>
    <s v="Trey System play"/>
    <s v="Average"/>
    <s v="A"/>
    <m/>
    <x v="178"/>
  </r>
  <r>
    <x v="43"/>
    <n v="70"/>
    <s v="Win"/>
    <m/>
    <m/>
    <s v="Texas-Houston -1"/>
    <n v="1.69"/>
    <m/>
    <s v="Win"/>
    <x v="96"/>
    <s v="Trey System play"/>
    <s v="Average"/>
    <s v="A"/>
    <m/>
    <x v="179"/>
  </r>
  <r>
    <x v="43"/>
    <n v="30"/>
    <s v="Win"/>
    <m/>
    <m/>
    <s v="Texas-Houston -2.5"/>
    <n v="2.2000000000000002"/>
    <m/>
    <s v="Win"/>
    <x v="97"/>
    <s v="Trey System play"/>
    <s v="Average"/>
    <s v="A"/>
    <m/>
    <x v="180"/>
  </r>
  <r>
    <x v="43"/>
    <n v="70"/>
    <s v="Loss"/>
    <m/>
    <m/>
    <s v="LAA- Arizona"/>
    <m/>
    <m/>
    <s v="Loss"/>
    <x v="44"/>
    <s v="Trey System play"/>
    <s v="Average"/>
    <s v="A"/>
    <m/>
    <x v="181"/>
  </r>
  <r>
    <x v="43"/>
    <n v="30"/>
    <s v="Loss"/>
    <m/>
    <m/>
    <s v="LAA- Arizona hcp"/>
    <m/>
    <m/>
    <s v="Loss"/>
    <x v="22"/>
    <s v="Trey System play"/>
    <s v="Average"/>
    <s v="A"/>
    <m/>
    <x v="182"/>
  </r>
  <r>
    <x v="43"/>
    <n v="35"/>
    <s v="Win"/>
    <m/>
    <m/>
    <s v="Seattle-SF"/>
    <n v="1.9"/>
    <m/>
    <s v="Win"/>
    <x v="98"/>
    <s v="Trey System play"/>
    <s v="Low"/>
    <s v="A"/>
    <m/>
    <x v="183"/>
  </r>
  <r>
    <x v="43"/>
    <n v="15"/>
    <s v="Win"/>
    <m/>
    <m/>
    <s v="Seattle-SF hcp"/>
    <n v="2.35"/>
    <m/>
    <s v="Win"/>
    <x v="99"/>
    <s v="Trey System play"/>
    <s v="Low"/>
    <s v="A"/>
    <m/>
    <x v="184"/>
  </r>
  <r>
    <x v="44"/>
    <n v="240"/>
    <s v="Win"/>
    <m/>
    <m/>
    <s v="LAA- Arizona"/>
    <n v="1.7"/>
    <m/>
    <s v="Win"/>
    <x v="100"/>
    <s v="Trey System play"/>
    <s v="Average"/>
    <s v="B"/>
    <m/>
    <x v="185"/>
  </r>
  <r>
    <x v="44"/>
    <n v="60"/>
    <s v="Win"/>
    <m/>
    <m/>
    <s v="LAA- Arizona hcp"/>
    <n v="2.54"/>
    <m/>
    <s v="Win"/>
    <x v="101"/>
    <s v="Trey System play"/>
    <s v="Average"/>
    <s v="B"/>
    <m/>
    <x v="186"/>
  </r>
  <r>
    <x v="44"/>
    <n v="240"/>
    <s v="Win"/>
    <m/>
    <m/>
    <s v="Colorado-Detroit"/>
    <n v="1.6"/>
    <m/>
    <s v="Win"/>
    <x v="53"/>
    <s v="Trey System play"/>
    <s v="Average"/>
    <s v="B"/>
    <m/>
    <x v="187"/>
  </r>
  <r>
    <x v="44"/>
    <n v="60"/>
    <s v="Win"/>
    <m/>
    <m/>
    <s v="Colorado-Detroit hcp"/>
    <n v="2.17"/>
    <m/>
    <s v="Win"/>
    <x v="102"/>
    <s v="Trey System play"/>
    <s v="Average"/>
    <s v="B"/>
    <m/>
    <x v="188"/>
  </r>
  <r>
    <x v="45"/>
    <n v="70"/>
    <s v="Win"/>
    <m/>
    <m/>
    <s v="NYY-Atlanta"/>
    <n v="1.52"/>
    <m/>
    <s v="Win"/>
    <x v="103"/>
    <s v="Trey System play"/>
    <s v="Average"/>
    <s v="A"/>
    <m/>
    <x v="189"/>
  </r>
  <r>
    <x v="45"/>
    <n v="30"/>
    <s v="Win"/>
    <m/>
    <m/>
    <s v="NYY-Atlanta hcp"/>
    <n v="2.06"/>
    <m/>
    <s v="Win"/>
    <x v="104"/>
    <s v="Trey System play"/>
    <s v="Average"/>
    <s v="A"/>
    <m/>
    <x v="190"/>
  </r>
  <r>
    <x v="45"/>
    <n v="70"/>
    <s v="Win"/>
    <m/>
    <m/>
    <s v="SD-Texas-2"/>
    <n v="1.571"/>
    <m/>
    <s v="Win"/>
    <x v="62"/>
    <s v="Trey System play"/>
    <s v="Average"/>
    <s v="A"/>
    <m/>
    <x v="191"/>
  </r>
  <r>
    <x v="45"/>
    <n v="30"/>
    <s v="Win"/>
    <m/>
    <m/>
    <s v="SD-Texas hcp"/>
    <n v="0"/>
    <m/>
    <s v="Win"/>
    <x v="13"/>
    <s v="Trey System play"/>
    <s v="Average"/>
    <s v="A"/>
    <m/>
    <x v="191"/>
  </r>
  <r>
    <x v="45"/>
    <n v="35"/>
    <s v="Loss"/>
    <m/>
    <m/>
    <s v="CWS-Chicago Cubs"/>
    <m/>
    <m/>
    <s v="Loss"/>
    <x v="0"/>
    <s v="Trey System play"/>
    <s v="Low"/>
    <s v="A"/>
    <m/>
    <x v="192"/>
  </r>
  <r>
    <x v="45"/>
    <n v="15"/>
    <s v="Loss"/>
    <m/>
    <m/>
    <s v="CWS-Chicago Cubs hcp"/>
    <m/>
    <m/>
    <s v="Loss"/>
    <x v="1"/>
    <s v="Trey System play"/>
    <s v="Low"/>
    <s v="A"/>
    <m/>
    <x v="193"/>
  </r>
  <r>
    <x v="45"/>
    <n v="35"/>
    <s v="Loss"/>
    <m/>
    <m/>
    <s v="Cleveland-Cincy-2"/>
    <m/>
    <m/>
    <s v="Loss"/>
    <x v="0"/>
    <s v="Trey System play"/>
    <s v="Low"/>
    <s v="A"/>
    <m/>
    <x v="194"/>
  </r>
  <r>
    <x v="45"/>
    <n v="15"/>
    <s v="Loss"/>
    <m/>
    <m/>
    <s v="Cleveland-Cincy-2 hcp"/>
    <m/>
    <m/>
    <s v="Loss"/>
    <x v="1"/>
    <s v="Trey System play"/>
    <s v="Low"/>
    <s v="A"/>
    <m/>
    <x v="195"/>
  </r>
  <r>
    <x v="46"/>
    <n v="120"/>
    <s v="Loss"/>
    <m/>
    <m/>
    <s v="CWS-Chicago Cubs"/>
    <m/>
    <m/>
    <s v="Loss"/>
    <x v="23"/>
    <s v="Trey System play"/>
    <s v="Low"/>
    <s v="B"/>
    <m/>
    <x v="196"/>
  </r>
  <r>
    <x v="46"/>
    <n v="30"/>
    <s v="Loss"/>
    <m/>
    <m/>
    <s v="CWS-Chicago Cubs hcp"/>
    <m/>
    <m/>
    <s v="Loss"/>
    <x v="22"/>
    <s v="Trey System play"/>
    <s v="Low"/>
    <s v="B"/>
    <m/>
    <x v="197"/>
  </r>
  <r>
    <x v="46"/>
    <n v="120"/>
    <s v="Loss"/>
    <m/>
    <m/>
    <s v="Cleveland-Cincy +1.5"/>
    <n v="1.51"/>
    <m/>
    <s v="Loss"/>
    <x v="105"/>
    <s v="Trey System play"/>
    <s v="Low"/>
    <s v="B"/>
    <m/>
    <x v="198"/>
  </r>
  <r>
    <x v="46"/>
    <n v="30"/>
    <s v="Loss"/>
    <m/>
    <m/>
    <s v="Cleveland-Cincy-2 "/>
    <m/>
    <m/>
    <s v="Loss"/>
    <x v="22"/>
    <s v="Trey System play"/>
    <s v="Low"/>
    <s v="B"/>
    <m/>
    <x v="199"/>
  </r>
  <r>
    <x v="46"/>
    <n v="15"/>
    <s v="Loss"/>
    <m/>
    <m/>
    <s v="Oaklnad-LAD"/>
    <m/>
    <m/>
    <s v="Loss"/>
    <x v="1"/>
    <s v="Trey System play"/>
    <s v="Low"/>
    <s v="A"/>
    <m/>
    <x v="200"/>
  </r>
  <r>
    <x v="46"/>
    <n v="35"/>
    <s v="Loss"/>
    <m/>
    <m/>
    <s v="Oaklnad-LAD hcp"/>
    <m/>
    <m/>
    <s v="Loss"/>
    <x v="0"/>
    <s v="Trey System play"/>
    <s v="Low"/>
    <s v="A"/>
    <m/>
    <x v="201"/>
  </r>
  <r>
    <x v="47"/>
    <n v="30"/>
    <s v="Loss"/>
    <m/>
    <m/>
    <s v="Oaklnad-LAD"/>
    <m/>
    <m/>
    <s v="Loss"/>
    <x v="22"/>
    <s v="Trey System play"/>
    <s v="Low"/>
    <s v="B"/>
    <m/>
    <x v="202"/>
  </r>
  <r>
    <x v="47"/>
    <n v="120"/>
    <s v="Loss"/>
    <m/>
    <m/>
    <s v="Oaklnad-LAD hcp+1.5"/>
    <m/>
    <m/>
    <s v="Loss"/>
    <x v="23"/>
    <s v="Trey System play"/>
    <s v="Low"/>
    <s v="B"/>
    <m/>
    <x v="203"/>
  </r>
  <r>
    <x v="47"/>
    <n v="15"/>
    <s v="Loss"/>
    <m/>
    <m/>
    <s v="Pittsburgh-Minnesotta"/>
    <m/>
    <m/>
    <s v="Loss"/>
    <x v="1"/>
    <s v="Trey System play"/>
    <s v="Low"/>
    <s v="A"/>
    <m/>
    <x v="204"/>
  </r>
  <r>
    <x v="47"/>
    <n v="35"/>
    <s v="Loss"/>
    <m/>
    <m/>
    <s v="Pittsburgh-Minnesotta hcp"/>
    <m/>
    <m/>
    <s v="Loss"/>
    <x v="0"/>
    <s v="Trey System play"/>
    <s v="Low"/>
    <s v="A"/>
    <m/>
    <x v="205"/>
  </r>
  <r>
    <x v="48"/>
    <n v="240"/>
    <s v="Loss"/>
    <m/>
    <m/>
    <s v="Oaklnad-LAD"/>
    <m/>
    <m/>
    <s v="Loss"/>
    <x v="46"/>
    <s v="Trey System play"/>
    <s v="Low"/>
    <s v="C"/>
    <m/>
    <x v="206"/>
  </r>
  <r>
    <x v="48"/>
    <n v="60"/>
    <s v="Loss"/>
    <m/>
    <m/>
    <s v="Oaklnad-LAD hcp"/>
    <m/>
    <m/>
    <s v="Loss"/>
    <x v="6"/>
    <s v="Trey System play"/>
    <s v="Low"/>
    <s v="C"/>
    <m/>
    <x v="207"/>
  </r>
  <r>
    <x v="48"/>
    <n v="30"/>
    <s v="Loss"/>
    <m/>
    <m/>
    <s v="Pittsburgh-Minnesotta"/>
    <m/>
    <m/>
    <s v="Loss"/>
    <x v="22"/>
    <s v="Trey System play"/>
    <s v="Low"/>
    <s v="B"/>
    <m/>
    <x v="208"/>
  </r>
  <r>
    <x v="48"/>
    <n v="120"/>
    <s v="Loss"/>
    <m/>
    <m/>
    <s v="Pittsburgh-Minnesotta hcp"/>
    <m/>
    <m/>
    <s v="Loss"/>
    <x v="23"/>
    <s v="Trey System play"/>
    <s v="Low"/>
    <s v="B"/>
    <m/>
    <x v="209"/>
  </r>
  <r>
    <x v="49"/>
    <n v="70"/>
    <s v="Loss"/>
    <m/>
    <m/>
    <s v="SD-Seattle +1.5"/>
    <m/>
    <m/>
    <s v="Loss"/>
    <x v="44"/>
    <s v="Trey System play"/>
    <s v="Low"/>
    <s v="A"/>
    <s v="2x multiplier"/>
    <x v="210"/>
  </r>
  <r>
    <x v="49"/>
    <n v="30"/>
    <s v="Loss"/>
    <m/>
    <m/>
    <s v="SD-Seattle"/>
    <m/>
    <m/>
    <s v="Loss"/>
    <x v="22"/>
    <s v="Trey System play"/>
    <s v="Low"/>
    <s v="A"/>
    <s v="2x multiplier"/>
    <x v="211"/>
  </r>
  <r>
    <x v="49"/>
    <n v="140"/>
    <s v="Loss"/>
    <m/>
    <m/>
    <s v="Cinci-Minesota"/>
    <m/>
    <m/>
    <s v="Loss"/>
    <x v="7"/>
    <s v="Trey System play"/>
    <s v="Average"/>
    <s v="A"/>
    <s v="2x multiplier"/>
    <x v="212"/>
  </r>
  <r>
    <x v="49"/>
    <n v="60"/>
    <s v="Loss"/>
    <m/>
    <m/>
    <s v="Cinci-Minesota hcp"/>
    <m/>
    <m/>
    <s v="Loss"/>
    <x v="6"/>
    <s v="Trey System play"/>
    <s v="Average"/>
    <s v="A"/>
    <s v="2x multiplier"/>
    <x v="213"/>
  </r>
  <r>
    <x v="49"/>
    <n v="140"/>
    <s v="Win"/>
    <m/>
    <m/>
    <s v="Texas-Colorado"/>
    <n v="1.5"/>
    <m/>
    <s v="Win"/>
    <x v="69"/>
    <s v="Trey System play"/>
    <s v="Average"/>
    <s v="A"/>
    <s v="2x multiplier"/>
    <x v="214"/>
  </r>
  <r>
    <x v="49"/>
    <n v="60"/>
    <s v="Win"/>
    <m/>
    <m/>
    <s v="Texas-Colorado hcp"/>
    <n v="2.1"/>
    <m/>
    <s v="Win"/>
    <x v="106"/>
    <s v="Trey System play"/>
    <s v="Average"/>
    <s v="A"/>
    <s v="2x multiplier"/>
    <x v="215"/>
  </r>
  <r>
    <x v="50"/>
    <n v="140"/>
    <s v="Loss"/>
    <m/>
    <m/>
    <s v="Texas-Colorado"/>
    <m/>
    <m/>
    <s v="Loss"/>
    <x v="7"/>
    <s v="Trey System play"/>
    <s v="Average"/>
    <s v="A"/>
    <s v="2x multiplier"/>
    <x v="216"/>
  </r>
  <r>
    <x v="50"/>
    <n v="60"/>
    <s v="Loss"/>
    <m/>
    <m/>
    <s v="Texas-Colorado hcp"/>
    <m/>
    <m/>
    <s v="Loss"/>
    <x v="6"/>
    <s v="Trey System play"/>
    <s v="Average"/>
    <s v="A"/>
    <s v="2x multiplier"/>
    <x v="217"/>
  </r>
  <r>
    <x v="50"/>
    <n v="480"/>
    <s v="Win"/>
    <m/>
    <m/>
    <s v="Cinci-Minesota"/>
    <n v="1.444"/>
    <m/>
    <s v="Win"/>
    <x v="107"/>
    <s v="Trey System play"/>
    <s v="Average"/>
    <s v="B"/>
    <s v="2x multiplier"/>
    <x v="218"/>
  </r>
  <r>
    <x v="50"/>
    <n v="120"/>
    <s v="Win"/>
    <m/>
    <m/>
    <s v="Cinci-Minesota hcp"/>
    <n v="2"/>
    <m/>
    <s v="Win"/>
    <x v="108"/>
    <s v="Trey System play"/>
    <s v="Average"/>
    <s v="B"/>
    <s v="2x multiplier"/>
    <x v="219"/>
  </r>
  <r>
    <x v="50"/>
    <n v="240"/>
    <s v="Win"/>
    <m/>
    <m/>
    <s v="SD-Seattle"/>
    <n v="1.7869999999999999"/>
    <m/>
    <s v="Win"/>
    <x v="109"/>
    <s v="Trey System play"/>
    <s v="Low"/>
    <s v="B"/>
    <s v="2x multiplier"/>
    <x v="220"/>
  </r>
  <r>
    <x v="50"/>
    <n v="60"/>
    <s v="Win"/>
    <m/>
    <m/>
    <s v="SD-Seattle-1"/>
    <n v="2.36"/>
    <m/>
    <s v="Win"/>
    <x v="110"/>
    <s v="Trey System play"/>
    <s v="Low"/>
    <s v="B"/>
    <s v="2x multiplier"/>
    <x v="221"/>
  </r>
  <r>
    <x v="50"/>
    <n v="70"/>
    <s v="Win"/>
    <m/>
    <m/>
    <s v="Arizona-Chicago Cubs"/>
    <n v="1.512"/>
    <m/>
    <s v="Win"/>
    <x v="111"/>
    <s v="Trey System play"/>
    <s v="Low"/>
    <s v="A"/>
    <s v="2x multiplier"/>
    <x v="222"/>
  </r>
  <r>
    <x v="50"/>
    <n v="30"/>
    <s v="Win"/>
    <m/>
    <m/>
    <s v="Arizona-Chicago Cubs hcp"/>
    <n v="2.15"/>
    <m/>
    <s v="Win"/>
    <x v="112"/>
    <s v="Trey System play"/>
    <s v="Low"/>
    <s v="A"/>
    <s v="2x multiplier"/>
    <x v="223"/>
  </r>
  <r>
    <x v="51"/>
    <n v="480"/>
    <s v="Win"/>
    <m/>
    <m/>
    <s v="Texas-Colorado"/>
    <n v="1.405"/>
    <m/>
    <s v="Win"/>
    <x v="113"/>
    <s v="Trey System play"/>
    <s v="Average"/>
    <s v="A"/>
    <s v="2x multiplier"/>
    <x v="224"/>
  </r>
  <r>
    <x v="51"/>
    <n v="120"/>
    <s v="Win"/>
    <m/>
    <m/>
    <s v="Texas-Colorado hcp"/>
    <n v="1.8"/>
    <m/>
    <s v="Win"/>
    <x v="114"/>
    <s v="Trey System play"/>
    <s v="Average"/>
    <s v="A"/>
    <s v="2x multiplier"/>
    <x v="225"/>
  </r>
  <r>
    <x v="52"/>
    <n v="15"/>
    <s v="Win"/>
    <m/>
    <m/>
    <s v="NYY-Cleveland hcp"/>
    <n v="2.1"/>
    <m/>
    <s v="Win"/>
    <x v="115"/>
    <s v="Trey System play"/>
    <s v="Low"/>
    <s v="A"/>
    <m/>
    <x v="226"/>
  </r>
  <r>
    <x v="52"/>
    <n v="35"/>
    <s v="Win"/>
    <m/>
    <m/>
    <s v="NYY-Cleveland"/>
    <n v="1.6579999999999999"/>
    <m/>
    <s v="Win"/>
    <x v="116"/>
    <s v="Trey System play"/>
    <s v="Low"/>
    <s v="A"/>
    <m/>
    <x v="227"/>
  </r>
  <r>
    <x v="52"/>
    <n v="35"/>
    <s v="Loss"/>
    <m/>
    <m/>
    <s v="Texas-Detroit"/>
    <m/>
    <m/>
    <s v="Loss"/>
    <x v="0"/>
    <s v="Trey System play"/>
    <s v="Low"/>
    <s v="A"/>
    <m/>
    <x v="228"/>
  </r>
  <r>
    <x v="52"/>
    <n v="15"/>
    <s v="Loss"/>
    <m/>
    <m/>
    <s v="Texas-Detroit hcp"/>
    <m/>
    <m/>
    <s v="Loss"/>
    <x v="1"/>
    <s v="Trey System play"/>
    <s v="Low"/>
    <s v="A"/>
    <m/>
    <x v="229"/>
  </r>
  <r>
    <x v="52"/>
    <n v="35"/>
    <s v="Loss"/>
    <m/>
    <m/>
    <s v="Chicago Cubs-NYM-2"/>
    <m/>
    <m/>
    <s v="Loss"/>
    <x v="0"/>
    <s v="Trey System play"/>
    <s v="Low"/>
    <s v="A"/>
    <m/>
    <x v="230"/>
  </r>
  <r>
    <x v="52"/>
    <n v="15"/>
    <s v="Loss"/>
    <m/>
    <m/>
    <s v="Chicago Cubs-NYM-2 hcp"/>
    <m/>
    <m/>
    <s v="Loss"/>
    <x v="1"/>
    <s v="Trey System play"/>
    <s v="Low"/>
    <s v="A"/>
    <m/>
    <x v="231"/>
  </r>
  <r>
    <x v="52"/>
    <n v="35"/>
    <s v="Loss"/>
    <m/>
    <m/>
    <s v="Minesotta-CWS"/>
    <m/>
    <m/>
    <s v="Loss"/>
    <x v="0"/>
    <s v="Trey System play"/>
    <s v="Low"/>
    <s v="A"/>
    <m/>
    <x v="232"/>
  </r>
  <r>
    <x v="52"/>
    <n v="15"/>
    <s v="Loss"/>
    <m/>
    <m/>
    <s v="Minesotta-CWS hcp"/>
    <m/>
    <m/>
    <s v="Loss"/>
    <x v="1"/>
    <s v="Trey System play"/>
    <s v="Low"/>
    <s v="A"/>
    <m/>
    <x v="233"/>
  </r>
  <r>
    <x v="52"/>
    <n v="70"/>
    <s v="Loss"/>
    <m/>
    <m/>
    <s v="Colorado-Wash-2"/>
    <m/>
    <m/>
    <s v="Loss"/>
    <x v="44"/>
    <s v="Trey System play"/>
    <s v="Average"/>
    <s v="A"/>
    <m/>
    <x v="234"/>
  </r>
  <r>
    <x v="52"/>
    <n v="30"/>
    <s v="Loss"/>
    <m/>
    <m/>
    <s v="Colorado-Wash-2 hcp"/>
    <m/>
    <m/>
    <s v="Loss"/>
    <x v="22"/>
    <s v="Trey System play"/>
    <s v="Average"/>
    <s v="A"/>
    <m/>
    <x v="235"/>
  </r>
  <r>
    <x v="52"/>
    <n v="35"/>
    <s v="Loss"/>
    <m/>
    <m/>
    <s v="Kansas-TB-2"/>
    <m/>
    <m/>
    <s v="Loss"/>
    <x v="0"/>
    <s v="Trey System play"/>
    <s v="Low"/>
    <s v="A"/>
    <m/>
    <x v="236"/>
  </r>
  <r>
    <x v="52"/>
    <n v="15"/>
    <s v="Loss"/>
    <m/>
    <m/>
    <s v="Kansas-TB-2 hcp"/>
    <m/>
    <m/>
    <s v="Loss"/>
    <x v="1"/>
    <s v="Trey System play"/>
    <s v="Low"/>
    <s v="A"/>
    <m/>
    <x v="237"/>
  </r>
  <r>
    <x v="53"/>
    <n v="240"/>
    <s v="Win"/>
    <m/>
    <m/>
    <s v="Colorado-Wash-2"/>
    <n v="1.752"/>
    <m/>
    <s v="Win"/>
    <x v="117"/>
    <s v="Trey System play"/>
    <s v="Average"/>
    <s v="B"/>
    <m/>
    <x v="238"/>
  </r>
  <r>
    <x v="53"/>
    <n v="60"/>
    <s v="Win"/>
    <m/>
    <m/>
    <s v="Colorado-Wash-2 hcp"/>
    <n v="2.1"/>
    <m/>
    <s v="Win"/>
    <x v="106"/>
    <s v="Trey System play"/>
    <s v="Average"/>
    <s v="B"/>
    <m/>
    <x v="239"/>
  </r>
  <r>
    <x v="53"/>
    <n v="120"/>
    <s v="Win"/>
    <m/>
    <m/>
    <s v="Chicago Cubs-NYM-2"/>
    <n v="1.82"/>
    <m/>
    <s v="Win"/>
    <x v="118"/>
    <s v="Trey System play"/>
    <s v="Low"/>
    <s v="B"/>
    <m/>
    <x v="240"/>
  </r>
  <r>
    <x v="53"/>
    <n v="30"/>
    <s v="Push"/>
    <m/>
    <m/>
    <s v="Chicago Cubs-NYM-2 hcp"/>
    <m/>
    <m/>
    <s v="Push"/>
    <x v="19"/>
    <s v="Trey System play"/>
    <s v="Low"/>
    <s v="B"/>
    <m/>
    <x v="240"/>
  </r>
  <r>
    <x v="53"/>
    <n v="120"/>
    <s v="Loss"/>
    <m/>
    <m/>
    <s v="Minesotta-CWS"/>
    <m/>
    <m/>
    <s v="Loss"/>
    <x v="23"/>
    <s v="Trey System play"/>
    <s v="Low"/>
    <s v="B"/>
    <m/>
    <x v="241"/>
  </r>
  <r>
    <x v="53"/>
    <n v="30"/>
    <s v="Loss"/>
    <m/>
    <m/>
    <s v="Minesotta-CWS hcp"/>
    <m/>
    <m/>
    <s v="Loss"/>
    <x v="22"/>
    <s v="Trey System play"/>
    <s v="Low"/>
    <s v="B"/>
    <m/>
    <x v="242"/>
  </r>
  <r>
    <x v="53"/>
    <n v="120"/>
    <s v="Loss"/>
    <m/>
    <m/>
    <s v="Kansas-TB-2"/>
    <m/>
    <m/>
    <s v="Loss"/>
    <x v="23"/>
    <s v="Trey System play"/>
    <s v="Low"/>
    <s v="B"/>
    <m/>
    <x v="243"/>
  </r>
  <r>
    <x v="53"/>
    <n v="30"/>
    <s v="Loss"/>
    <m/>
    <m/>
    <s v="Kansas-TB-2 hcp"/>
    <m/>
    <m/>
    <s v="Loss"/>
    <x v="22"/>
    <s v="Trey System play"/>
    <s v="Low"/>
    <s v="B"/>
    <m/>
    <x v="244"/>
  </r>
  <r>
    <x v="53"/>
    <n v="120"/>
    <s v="Win"/>
    <m/>
    <m/>
    <s v="Texas-Detroit"/>
    <n v="1.54"/>
    <m/>
    <s v="Win"/>
    <x v="119"/>
    <s v="Trey System play"/>
    <s v="Low"/>
    <s v="B"/>
    <m/>
    <x v="245"/>
  </r>
  <r>
    <x v="53"/>
    <n v="30"/>
    <s v="Win"/>
    <m/>
    <m/>
    <s v="Texas-Detroit hcp"/>
    <n v="2"/>
    <m/>
    <s v="Win"/>
    <x v="42"/>
    <s v="Trey System play"/>
    <s v="Low"/>
    <s v="B"/>
    <m/>
    <x v="246"/>
  </r>
  <r>
    <x v="54"/>
    <n v="70"/>
    <s v="Win"/>
    <m/>
    <m/>
    <s v="Colorado-Wash-2"/>
    <n v="1.62"/>
    <m/>
    <s v="Win"/>
    <x v="39"/>
    <s v="Trey System play"/>
    <s v="Average"/>
    <s v="A"/>
    <m/>
    <x v="247"/>
  </r>
  <r>
    <x v="54"/>
    <n v="30"/>
    <s v="Win"/>
    <m/>
    <m/>
    <s v="Colorado-Wash-2 hcp"/>
    <n v="2"/>
    <m/>
    <s v="Win"/>
    <x v="42"/>
    <s v="Trey System play"/>
    <s v="Average"/>
    <s v="A"/>
    <m/>
    <x v="248"/>
  </r>
  <r>
    <x v="55"/>
    <n v="70"/>
    <s v="Win"/>
    <m/>
    <m/>
    <s v="Texas-Oakland"/>
    <n v="1.5680000000000001"/>
    <m/>
    <s v="Win"/>
    <x v="120"/>
    <s v="Trey System play"/>
    <s v="Average"/>
    <s v="A"/>
    <m/>
    <x v="249"/>
  </r>
  <r>
    <x v="55"/>
    <n v="30"/>
    <s v="Push"/>
    <m/>
    <m/>
    <s v="Texas-Oakland hcp"/>
    <m/>
    <m/>
    <s v="Push"/>
    <x v="13"/>
    <s v="Trey System play"/>
    <s v="Average"/>
    <s v="A"/>
    <m/>
    <x v="249"/>
  </r>
  <r>
    <x v="55"/>
    <n v="35"/>
    <s v="Win"/>
    <m/>
    <m/>
    <s v="Boston Red Sox (+1.5) vs Seattle Mariners for Game."/>
    <n v="1.4590000000000001"/>
    <m/>
    <s v="Win"/>
    <x v="121"/>
    <s v="Trey System play"/>
    <s v="Low"/>
    <s v="A"/>
    <m/>
    <x v="250"/>
  </r>
  <r>
    <x v="55"/>
    <n v="15"/>
    <s v="Loss"/>
    <m/>
    <m/>
    <s v="Boston Red Sox vs Seattle Mariners for Game."/>
    <m/>
    <m/>
    <s v="Loss"/>
    <x v="1"/>
    <s v="Trey System play"/>
    <s v="Low"/>
    <s v="A"/>
    <m/>
    <x v="251"/>
  </r>
  <r>
    <x v="55"/>
    <n v="35"/>
    <s v="Win"/>
    <m/>
    <m/>
    <s v="Cincinnati Reds vs San Francisco Giants for Game."/>
    <n v="1.84"/>
    <m/>
    <s v="Win"/>
    <x v="122"/>
    <s v="Trey System play"/>
    <s v="Low"/>
    <s v="A"/>
    <m/>
    <x v="252"/>
  </r>
  <r>
    <x v="55"/>
    <n v="15"/>
    <s v="Win"/>
    <m/>
    <m/>
    <s v="Cincinnati Reds vs San Francisco Giants (-1) for Game."/>
    <n v="2.6"/>
    <m/>
    <s v="Win"/>
    <x v="8"/>
    <s v="Trey System play"/>
    <s v="Low"/>
    <s v="A"/>
    <m/>
    <x v="253"/>
  </r>
  <r>
    <x v="56"/>
    <n v="70"/>
    <s v="Loss"/>
    <m/>
    <m/>
    <s v="Cincinnati Reds vs San Francisco Giants for Game."/>
    <m/>
    <m/>
    <s v="Loss"/>
    <x v="44"/>
    <s v="Trey System play"/>
    <s v="Average"/>
    <s v="A"/>
    <m/>
    <x v="254"/>
  </r>
  <r>
    <x v="56"/>
    <n v="30"/>
    <s v="Loss"/>
    <m/>
    <m/>
    <s v="Cincinnati Reds vs San Francisco Giants (-1) for Game."/>
    <m/>
    <m/>
    <s v="Loss"/>
    <x v="22"/>
    <s v="Trey System play"/>
    <s v="Average"/>
    <s v="A"/>
    <m/>
    <x v="255"/>
  </r>
  <r>
    <x v="56"/>
    <n v="70"/>
    <s v="Win"/>
    <m/>
    <m/>
    <s v="Texas-Oakland"/>
    <n v="1.538"/>
    <m/>
    <s v="Win"/>
    <x v="123"/>
    <s v="Trey System play"/>
    <s v="Average"/>
    <s v="A"/>
    <m/>
    <x v="256"/>
  </r>
  <r>
    <x v="56"/>
    <n v="30"/>
    <s v="Push"/>
    <m/>
    <m/>
    <s v="Texas-Oakland hcp"/>
    <m/>
    <m/>
    <s v="Push"/>
    <x v="13"/>
    <s v="Trey System play"/>
    <s v="Average"/>
    <s v="A"/>
    <m/>
    <x v="256"/>
  </r>
  <r>
    <x v="56"/>
    <n v="35"/>
    <s v="Win"/>
    <m/>
    <m/>
    <s v="Boston Red Sox vs Seattle Mariners for Game."/>
    <n v="1.9350000000000001"/>
    <m/>
    <s v="Win"/>
    <x v="124"/>
    <s v="Trey System play"/>
    <s v="Low"/>
    <s v="A"/>
    <m/>
    <x v="257"/>
  </r>
  <r>
    <x v="56"/>
    <n v="15"/>
    <s v="Win"/>
    <m/>
    <m/>
    <s v="Boston Red Sox (-1) vs Seattle Mariners for Game."/>
    <n v="2.2999999999999998"/>
    <m/>
    <s v="Win"/>
    <x v="15"/>
    <s v="Trey System play"/>
    <s v="Low"/>
    <s v="A"/>
    <m/>
    <x v="258"/>
  </r>
  <r>
    <x v="56"/>
    <n v="35"/>
    <s v="Win"/>
    <m/>
    <m/>
    <s v="Atlanta-Washington +1,5"/>
    <n v="1.546"/>
    <m/>
    <s v="Win"/>
    <x v="125"/>
    <s v="Trey System play"/>
    <s v="Low"/>
    <s v="A"/>
    <m/>
    <x v="259"/>
  </r>
  <r>
    <x v="56"/>
    <n v="15"/>
    <s v="Win"/>
    <m/>
    <m/>
    <s v="Atlanta-Washington"/>
    <n v="2.1"/>
    <m/>
    <s v="Win"/>
    <x v="115"/>
    <s v="Trey System play"/>
    <s v="Low"/>
    <s v="A"/>
    <m/>
    <x v="260"/>
  </r>
  <r>
    <x v="57"/>
    <n v="240"/>
    <s v="Win"/>
    <m/>
    <m/>
    <s v="Cincinnati Reds vs San Francisco Giants (+1.5) for Game."/>
    <n v="1.69"/>
    <m/>
    <s v="Win"/>
    <x v="126"/>
    <s v="Trey System play"/>
    <s v="Average"/>
    <s v="B"/>
    <m/>
    <x v="261"/>
  </r>
  <r>
    <x v="57"/>
    <n v="60"/>
    <s v="Win"/>
    <m/>
    <m/>
    <s v="Cincinnati Reds vs San Francisco Giants for Game."/>
    <n v="2.2000000000000002"/>
    <m/>
    <s v="Win"/>
    <x v="66"/>
    <s v="Trey System play"/>
    <s v="Average"/>
    <s v="B"/>
    <m/>
    <x v="262"/>
  </r>
  <r>
    <x v="57"/>
    <n v="35"/>
    <s v="Loss"/>
    <m/>
    <m/>
    <s v="Boston Red Sox vs Seattle Mariners for Game."/>
    <m/>
    <m/>
    <s v="Loss"/>
    <x v="0"/>
    <s v="Trey System play"/>
    <s v="Low"/>
    <s v="A"/>
    <m/>
    <x v="263"/>
  </r>
  <r>
    <x v="57"/>
    <n v="15"/>
    <s v="Loss"/>
    <m/>
    <m/>
    <s v="Boston Red Sox (-1) vs Seattle Mariners for Game."/>
    <m/>
    <m/>
    <s v="Loss"/>
    <x v="1"/>
    <s v="Trey System play"/>
    <s v="Low"/>
    <s v="A"/>
    <m/>
    <x v="264"/>
  </r>
  <r>
    <x v="57"/>
    <n v="35"/>
    <s v="Loss"/>
    <m/>
    <m/>
    <s v="LAA Angels vs Toronto Blue Jays for Game."/>
    <m/>
    <m/>
    <s v="Loss"/>
    <x v="0"/>
    <s v="Trey System play"/>
    <s v="Low"/>
    <s v="A"/>
    <m/>
    <x v="265"/>
  </r>
  <r>
    <x v="57"/>
    <n v="15"/>
    <s v="Loss"/>
    <m/>
    <m/>
    <s v="LAA Angels (-1) vs Toronto Blue Jays for Game."/>
    <m/>
    <m/>
    <s v="Loss"/>
    <x v="1"/>
    <s v="Trey System play"/>
    <s v="Low"/>
    <s v="A"/>
    <m/>
    <x v="266"/>
  </r>
  <r>
    <x v="57"/>
    <n v="35"/>
    <s v="Loss"/>
    <m/>
    <m/>
    <s v="Kansas-Minnesotta"/>
    <m/>
    <m/>
    <s v="Loss"/>
    <x v="0"/>
    <s v="Trey System play"/>
    <s v="Low"/>
    <s v="A"/>
    <m/>
    <x v="267"/>
  </r>
  <r>
    <x v="57"/>
    <n v="15"/>
    <s v="Loss"/>
    <m/>
    <m/>
    <s v="Kansas-Minnesotta hcp"/>
    <m/>
    <m/>
    <s v="Loss"/>
    <x v="1"/>
    <s v="Trey System play"/>
    <s v="Low"/>
    <s v="A"/>
    <m/>
    <x v="268"/>
  </r>
  <r>
    <x v="58"/>
    <n v="120"/>
    <s v="Win"/>
    <m/>
    <m/>
    <s v="Boston Red Sox vs Seattle Mariners for Game."/>
    <n v="1.7869999999999999"/>
    <m/>
    <s v="Win"/>
    <x v="127"/>
    <s v="Trey System play"/>
    <s v="Low"/>
    <s v="B"/>
    <m/>
    <x v="269"/>
  </r>
  <r>
    <x v="58"/>
    <n v="30"/>
    <s v="Push"/>
    <m/>
    <m/>
    <s v="Boston Red Sox (-1) vs Seattle Mariners for Game."/>
    <m/>
    <m/>
    <s v="Push"/>
    <x v="22"/>
    <s v="Trey System play"/>
    <s v="Low"/>
    <s v="B"/>
    <m/>
    <x v="270"/>
  </r>
  <r>
    <x v="59"/>
    <n v="140"/>
    <s v="Win"/>
    <m/>
    <m/>
    <s v="Houston Astros vs Pittsburgh Pirates for Game."/>
    <n v="1.5409999999999999"/>
    <m/>
    <s v="Win"/>
    <x v="128"/>
    <s v="Trey System play"/>
    <s v="High"/>
    <s v="A"/>
    <m/>
    <x v="271"/>
  </r>
  <r>
    <x v="59"/>
    <n v="60"/>
    <s v="Win"/>
    <m/>
    <m/>
    <s v="Houston Astros vs Pittsburgh Pirates (-1) for Game."/>
    <n v="2.2000000000000002"/>
    <m/>
    <s v="Win"/>
    <x v="66"/>
    <s v="Trey System play"/>
    <s v="High"/>
    <s v="A"/>
    <m/>
    <x v="272"/>
  </r>
  <r>
    <x v="59"/>
    <n v="70"/>
    <s v="Loss"/>
    <m/>
    <m/>
    <s v="Chicago Cubs vs Atlanta Braves for Game."/>
    <m/>
    <m/>
    <s v="Loss"/>
    <x v="44"/>
    <s v="Trey System play"/>
    <s v="Average"/>
    <s v="A"/>
    <m/>
    <x v="273"/>
  </r>
  <r>
    <x v="59"/>
    <n v="30"/>
    <s v="Loss"/>
    <m/>
    <m/>
    <s v="Chicago Cubs vs Atlanta Braves (-1) for Game."/>
    <m/>
    <m/>
    <s v="Loss"/>
    <x v="22"/>
    <s v="Trey System play"/>
    <s v="Average"/>
    <s v="A"/>
    <m/>
    <x v="274"/>
  </r>
  <r>
    <x v="60"/>
    <n v="240"/>
    <s v="Win"/>
    <m/>
    <m/>
    <s v="Chicago Cubs vs Atlanta Braves for Game."/>
    <n v="1.5489999999999999"/>
    <m/>
    <s v="Win"/>
    <x v="129"/>
    <s v="Trey System play"/>
    <s v="Average"/>
    <s v="B"/>
    <m/>
    <x v="275"/>
  </r>
  <r>
    <x v="60"/>
    <n v="60"/>
    <s v="Win"/>
    <m/>
    <m/>
    <s v="Chicago Cubs vs Atlanta Braves (-1) for Game."/>
    <n v="1.8"/>
    <m/>
    <s v="Win"/>
    <x v="38"/>
    <s v="Trey System play"/>
    <s v="Average"/>
    <s v="B"/>
    <m/>
    <x v="276"/>
  </r>
  <r>
    <x v="60"/>
    <n v="35"/>
    <s v="Win"/>
    <m/>
    <m/>
    <s v="Philadelphia Phillies vs New York Mets for Game."/>
    <n v="1.9"/>
    <m/>
    <s v="Win"/>
    <x v="98"/>
    <s v="Trey System play"/>
    <s v="Low"/>
    <s v="A"/>
    <m/>
    <x v="277"/>
  </r>
  <r>
    <x v="60"/>
    <n v="15"/>
    <s v="Win"/>
    <m/>
    <m/>
    <s v="Philadelphia Phillies vs New York Mets (-1.5) for Game."/>
    <n v="2.2999999999999998"/>
    <m/>
    <s v="Win"/>
    <x v="15"/>
    <s v="Trey System play"/>
    <s v="Low"/>
    <s v="A"/>
    <m/>
    <x v="278"/>
  </r>
  <r>
    <x v="60"/>
    <n v="70"/>
    <s v="Win"/>
    <m/>
    <m/>
    <s v="Houston Astros vs Pittsburgh Pirates for Game."/>
    <n v="1.5680000000000001"/>
    <m/>
    <s v="Win"/>
    <x v="120"/>
    <s v="Trey System play"/>
    <s v="Average"/>
    <s v="A"/>
    <m/>
    <x v="279"/>
  </r>
  <r>
    <x v="60"/>
    <n v="30"/>
    <s v="Push"/>
    <m/>
    <m/>
    <s v="Houston Astros vs Pittsburgh Pirates (-1) for Game."/>
    <m/>
    <m/>
    <s v="Push"/>
    <x v="13"/>
    <s v="Trey System play"/>
    <s v="Average"/>
    <s v="A"/>
    <m/>
    <x v="279"/>
  </r>
  <r>
    <x v="61"/>
    <n v="70"/>
    <s v="Win"/>
    <m/>
    <m/>
    <s v="Houston Astros vs Pittsburgh Pirates for Game."/>
    <n v="1.71"/>
    <m/>
    <s v="Win"/>
    <x v="130"/>
    <s v="Trey System play"/>
    <s v="Average"/>
    <s v="A"/>
    <m/>
    <x v="280"/>
  </r>
  <r>
    <x v="61"/>
    <n v="30"/>
    <s v="Win"/>
    <m/>
    <m/>
    <s v="Houston Astros vs Pittsburgh Pirates (-1) for Game."/>
    <n v="2"/>
    <m/>
    <s v="Win"/>
    <x v="42"/>
    <s v="Trey System play"/>
    <s v="Average"/>
    <s v="A"/>
    <m/>
    <x v="281"/>
  </r>
  <r>
    <x v="62"/>
    <n v="70"/>
    <s v="Loss"/>
    <m/>
    <m/>
    <s v="Baltimore Orioles vs LAA Angels for Game."/>
    <m/>
    <m/>
    <s v="Loss"/>
    <x v="44"/>
    <s v="Trey System play"/>
    <s v="Average"/>
    <s v="A"/>
    <m/>
    <x v="282"/>
  </r>
  <r>
    <x v="62"/>
    <n v="30"/>
    <s v="Loss"/>
    <m/>
    <m/>
    <s v="Baltimore Orioles vs LAA Angels (-1) for Game."/>
    <m/>
    <m/>
    <s v="Loss"/>
    <x v="22"/>
    <s v="Trey System play"/>
    <s v="Average"/>
    <s v="A"/>
    <m/>
    <x v="283"/>
  </r>
  <r>
    <x v="62"/>
    <n v="70"/>
    <s v="Loss"/>
    <m/>
    <m/>
    <s v="Colorado Rockies vs Washington Nationals for Game."/>
    <m/>
    <m/>
    <s v="Loss"/>
    <x v="44"/>
    <s v="Trey System play"/>
    <s v="Average"/>
    <s v="A"/>
    <m/>
    <x v="284"/>
  </r>
  <r>
    <x v="62"/>
    <n v="30"/>
    <s v="Loss"/>
    <m/>
    <m/>
    <s v="Colorado Rockies vs Washington Nationals (-1) for Game."/>
    <m/>
    <m/>
    <s v="Loss"/>
    <x v="22"/>
    <s v="Trey System play"/>
    <s v="Average"/>
    <s v="A"/>
    <m/>
    <x v="285"/>
  </r>
  <r>
    <x v="63"/>
    <n v="240"/>
    <s v="Loss"/>
    <m/>
    <m/>
    <s v="Baltimore Orioles vs LAA Angels for Game."/>
    <n v="1.6060000000000001"/>
    <m/>
    <s v="Win"/>
    <x v="131"/>
    <s v="Trey System play"/>
    <s v="Average"/>
    <s v="B"/>
    <m/>
    <x v="286"/>
  </r>
  <r>
    <x v="63"/>
    <n v="60"/>
    <s v="Loss"/>
    <m/>
    <m/>
    <s v="Baltimore Orioles vs LAA Angels (-1) for Game."/>
    <n v="1.9"/>
    <m/>
    <s v="Win"/>
    <x v="132"/>
    <s v="Trey System play"/>
    <s v="Average"/>
    <s v="B"/>
    <m/>
    <x v="287"/>
  </r>
  <r>
    <x v="63"/>
    <n v="240"/>
    <s v="Loss"/>
    <m/>
    <m/>
    <s v="Colorado Rockies vs Washington Nationals for Game."/>
    <n v="1.488"/>
    <m/>
    <s v="Win"/>
    <x v="133"/>
    <s v="Trey System play"/>
    <s v="Average"/>
    <s v="B"/>
    <m/>
    <x v="288"/>
  </r>
  <r>
    <x v="63"/>
    <n v="60"/>
    <s v="Loss"/>
    <m/>
    <m/>
    <s v="Colorado Rockies vs Washington Nationals (-1) for Game."/>
    <n v="1.8"/>
    <m/>
    <s v="Win"/>
    <x v="38"/>
    <s v="Trey System play"/>
    <s v="Average"/>
    <s v="B"/>
    <m/>
    <x v="289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9"/>
    <m/>
    <m/>
    <m/>
    <m/>
    <x v="290"/>
  </r>
  <r>
    <x v="64"/>
    <m/>
    <m/>
    <m/>
    <m/>
    <m/>
    <m/>
    <m/>
    <m/>
    <x v="134"/>
    <m/>
    <m/>
    <m/>
    <m/>
    <x v="290"/>
  </r>
  <r>
    <x v="64"/>
    <m/>
    <m/>
    <m/>
    <m/>
    <m/>
    <m/>
    <m/>
    <m/>
    <x v="19"/>
    <m/>
    <m/>
    <m/>
    <m/>
    <x v="2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2:B67" firstHeaderRow="1" firstDataRow="1" firstDataCol="1"/>
  <pivotFields count="15">
    <pivotField axis="axisRow" showAl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h="1" x="6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36">
        <item x="48"/>
        <item x="90"/>
        <item x="46"/>
        <item x="7"/>
        <item x="23"/>
        <item x="40"/>
        <item x="44"/>
        <item x="6"/>
        <item x="16"/>
        <item x="0"/>
        <item x="22"/>
        <item x="1"/>
        <item x="13"/>
        <item x="21"/>
        <item x="3"/>
        <item x="57"/>
        <item x="121"/>
        <item x="55"/>
        <item x="115"/>
        <item x="56"/>
        <item x="32"/>
        <item x="26"/>
        <item x="125"/>
        <item x="92"/>
        <item x="15"/>
        <item x="99"/>
        <item x="20"/>
        <item x="58"/>
        <item x="68"/>
        <item x="93"/>
        <item x="116"/>
        <item x="8"/>
        <item x="72"/>
        <item x="17"/>
        <item x="2"/>
        <item x="34"/>
        <item x="95"/>
        <item x="31"/>
        <item x="122"/>
        <item x="42"/>
        <item x="98"/>
        <item x="60"/>
        <item x="104"/>
        <item x="14"/>
        <item x="124"/>
        <item x="27"/>
        <item x="18"/>
        <item x="112"/>
        <item x="71"/>
        <item x="111"/>
        <item x="97"/>
        <item x="103"/>
        <item x="123"/>
        <item x="120"/>
        <item x="62"/>
        <item x="36"/>
        <item x="43"/>
        <item x="39"/>
        <item x="30"/>
        <item x="38"/>
        <item x="96"/>
        <item x="130"/>
        <item x="37"/>
        <item x="35"/>
        <item x="132"/>
        <item x="64"/>
        <item x="94"/>
        <item x="33"/>
        <item x="50"/>
        <item x="105"/>
        <item x="4"/>
        <item x="119"/>
        <item x="106"/>
        <item x="69"/>
        <item x="102"/>
        <item x="85"/>
        <item x="66"/>
        <item x="9"/>
        <item x="25"/>
        <item x="128"/>
        <item x="29"/>
        <item x="5"/>
        <item x="28"/>
        <item x="75"/>
        <item x="110"/>
        <item x="79"/>
        <item x="65"/>
        <item x="84"/>
        <item x="51"/>
        <item x="83"/>
        <item x="61"/>
        <item x="101"/>
        <item x="127"/>
        <item x="114"/>
        <item x="118"/>
        <item x="74"/>
        <item x="82"/>
        <item x="73"/>
        <item x="81"/>
        <item x="77"/>
        <item x="133"/>
        <item x="108"/>
        <item x="87"/>
        <item x="10"/>
        <item x="49"/>
        <item x="129"/>
        <item x="24"/>
        <item x="53"/>
        <item x="131"/>
        <item x="63"/>
        <item x="70"/>
        <item x="89"/>
        <item x="78"/>
        <item x="59"/>
        <item x="47"/>
        <item x="126"/>
        <item x="100"/>
        <item x="41"/>
        <item x="117"/>
        <item x="80"/>
        <item x="109"/>
        <item x="76"/>
        <item x="113"/>
        <item x="67"/>
        <item x="107"/>
        <item x="86"/>
        <item x="12"/>
        <item x="52"/>
        <item x="45"/>
        <item x="11"/>
        <item x="91"/>
        <item x="88"/>
        <item x="54"/>
        <item x="134"/>
        <item x="19"/>
        <item t="default"/>
      </items>
    </pivotField>
    <pivotField showAll="0"/>
    <pivotField showAll="0"/>
    <pivotField showAll="0"/>
    <pivotField showAll="0"/>
    <pivotField showAll="0">
      <items count="292">
        <item x="92"/>
        <item x="7"/>
        <item x="1"/>
        <item x="8"/>
        <item x="0"/>
        <item x="33"/>
        <item x="2"/>
        <item x="3"/>
        <item x="35"/>
        <item x="9"/>
        <item x="32"/>
        <item x="4"/>
        <item x="6"/>
        <item x="31"/>
        <item x="34"/>
        <item x="5"/>
        <item x="93"/>
        <item x="10"/>
        <item x="30"/>
        <item x="29"/>
        <item x="36"/>
        <item x="13"/>
        <item x="94"/>
        <item x="41"/>
        <item x="40"/>
        <item x="37"/>
        <item x="91"/>
        <item x="28"/>
        <item x="42"/>
        <item x="38"/>
        <item x="39"/>
        <item x="27"/>
        <item x="12"/>
        <item x="81"/>
        <item x="43"/>
        <item x="21"/>
        <item x="90"/>
        <item x="11"/>
        <item x="22"/>
        <item x="16"/>
        <item x="20"/>
        <item x="23"/>
        <item x="26"/>
        <item x="86"/>
        <item x="74"/>
        <item x="44"/>
        <item x="17"/>
        <item x="24"/>
        <item x="15"/>
        <item x="19"/>
        <item x="25"/>
        <item x="14"/>
        <item x="18"/>
        <item x="82"/>
        <item x="45"/>
        <item x="77"/>
        <item x="87"/>
        <item x="73"/>
        <item x="46"/>
        <item x="51"/>
        <item x="54"/>
        <item x="47"/>
        <item x="50"/>
        <item x="89"/>
        <item x="72"/>
        <item x="83"/>
        <item x="53"/>
        <item x="60"/>
        <item x="48"/>
        <item x="55"/>
        <item x="49"/>
        <item x="68"/>
        <item x="85"/>
        <item x="52"/>
        <item x="137"/>
        <item x="88"/>
        <item x="65"/>
        <item x="61"/>
        <item x="69"/>
        <item x="56"/>
        <item x="71"/>
        <item x="62"/>
        <item x="84"/>
        <item x="95"/>
        <item x="70"/>
        <item x="57"/>
        <item x="78"/>
        <item x="63"/>
        <item x="67"/>
        <item x="59"/>
        <item x="142"/>
        <item x="76"/>
        <item x="96"/>
        <item x="138"/>
        <item x="64"/>
        <item x="102"/>
        <item x="97"/>
        <item x="136"/>
        <item x="58"/>
        <item x="98"/>
        <item x="103"/>
        <item x="141"/>
        <item x="99"/>
        <item x="101"/>
        <item x="75"/>
        <item x="100"/>
        <item x="66"/>
        <item x="105"/>
        <item x="139"/>
        <item x="106"/>
        <item x="80"/>
        <item x="107"/>
        <item x="143"/>
        <item x="140"/>
        <item x="146"/>
        <item x="104"/>
        <item x="110"/>
        <item x="145"/>
        <item x="111"/>
        <item x="151"/>
        <item x="109"/>
        <item x="108"/>
        <item x="112"/>
        <item x="79"/>
        <item x="144"/>
        <item x="150"/>
        <item x="147"/>
        <item x="149"/>
        <item x="119"/>
        <item x="116"/>
        <item x="114"/>
        <item x="113"/>
        <item x="152"/>
        <item x="148"/>
        <item x="118"/>
        <item x="120"/>
        <item x="115"/>
        <item x="117"/>
        <item x="135"/>
        <item x="153"/>
        <item x="123"/>
        <item x="134"/>
        <item x="124"/>
        <item x="122"/>
        <item x="160"/>
        <item x="154"/>
        <item x="125"/>
        <item x="121"/>
        <item x="217"/>
        <item x="159"/>
        <item x="126"/>
        <item x="155"/>
        <item x="216"/>
        <item x="213"/>
        <item x="133"/>
        <item x="212"/>
        <item x="156"/>
        <item x="214"/>
        <item x="158"/>
        <item x="132"/>
        <item x="161"/>
        <item x="127"/>
        <item x="128"/>
        <item x="215"/>
        <item x="157"/>
        <item x="218"/>
        <item x="131"/>
        <item x="129"/>
        <item x="130"/>
        <item x="211"/>
        <item x="162"/>
        <item x="210"/>
        <item x="219"/>
        <item x="209"/>
        <item x="208"/>
        <item x="207"/>
        <item x="220"/>
        <item x="165"/>
        <item x="206"/>
        <item x="221"/>
        <item x="222"/>
        <item x="182"/>
        <item x="178"/>
        <item x="163"/>
        <item x="223"/>
        <item x="181"/>
        <item x="183"/>
        <item x="177"/>
        <item x="184"/>
        <item x="237"/>
        <item x="179"/>
        <item x="236"/>
        <item x="180"/>
        <item x="244"/>
        <item x="235"/>
        <item x="176"/>
        <item x="243"/>
        <item x="234"/>
        <item x="170"/>
        <item x="175"/>
        <item x="169"/>
        <item x="171"/>
        <item x="245"/>
        <item x="205"/>
        <item x="164"/>
        <item x="172"/>
        <item x="168"/>
        <item x="246"/>
        <item x="204"/>
        <item x="233"/>
        <item x="167"/>
        <item x="203"/>
        <item x="185"/>
        <item x="224"/>
        <item x="232"/>
        <item x="238"/>
        <item x="173"/>
        <item x="247"/>
        <item x="166"/>
        <item x="242"/>
        <item x="231"/>
        <item x="255"/>
        <item x="174"/>
        <item x="248"/>
        <item x="230"/>
        <item x="241"/>
        <item x="254"/>
        <item x="256"/>
        <item x="239"/>
        <item x="229"/>
        <item x="249"/>
        <item x="251"/>
        <item x="186"/>
        <item x="225"/>
        <item x="228"/>
        <item x="250"/>
        <item x="226"/>
        <item x="257"/>
        <item x="202"/>
        <item x="252"/>
        <item x="258"/>
        <item x="227"/>
        <item x="253"/>
        <item x="201"/>
        <item x="259"/>
        <item x="197"/>
        <item x="260"/>
        <item x="240"/>
        <item x="200"/>
        <item x="196"/>
        <item x="199"/>
        <item x="198"/>
        <item x="187"/>
        <item x="268"/>
        <item x="267"/>
        <item x="266"/>
        <item x="188"/>
        <item x="195"/>
        <item x="270"/>
        <item x="265"/>
        <item x="194"/>
        <item x="261"/>
        <item x="189"/>
        <item x="269"/>
        <item x="264"/>
        <item x="193"/>
        <item x="274"/>
        <item x="263"/>
        <item x="190"/>
        <item x="192"/>
        <item x="271"/>
        <item x="273"/>
        <item x="262"/>
        <item x="191"/>
        <item x="272"/>
        <item x="275"/>
        <item x="285"/>
        <item x="276"/>
        <item x="284"/>
        <item x="277"/>
        <item x="278"/>
        <item x="283"/>
        <item x="279"/>
        <item x="282"/>
        <item x="286"/>
        <item x="280"/>
        <item x="287"/>
        <item x="281"/>
        <item x="288"/>
        <item x="289"/>
        <item x="290"/>
        <item t="default"/>
      </items>
    </pivotField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Sum of Net" fld="9" showDataAs="runTotal" baseField="0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xas@Baltimore" TargetMode="External"/><Relationship Id="rId2" Type="http://schemas.openxmlformats.org/officeDocument/2006/relationships/hyperlink" Target="mailto:Toronto@Minnesota" TargetMode="External"/><Relationship Id="rId1" Type="http://schemas.openxmlformats.org/officeDocument/2006/relationships/hyperlink" Target="mailto:Toronto@Minnesot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xas@Baltimor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7"/>
  <sheetViews>
    <sheetView topLeftCell="C13" workbookViewId="0">
      <selection activeCell="O204" sqref="O204"/>
    </sheetView>
  </sheetViews>
  <sheetFormatPr defaultRowHeight="15"/>
  <cols>
    <col min="1" max="1" width="15" customWidth="1"/>
    <col min="2" max="2" width="8.140625" bestFit="1" customWidth="1"/>
    <col min="3" max="3" width="6.85546875" bestFit="1" customWidth="1"/>
    <col min="4" max="4" width="10.7109375" bestFit="1" customWidth="1"/>
    <col min="5" max="5" width="8.42578125" bestFit="1" customWidth="1"/>
    <col min="6" max="6" width="45.140625" customWidth="1"/>
    <col min="7" max="7" width="7.140625" customWidth="1"/>
    <col min="8" max="8" width="9.7109375" customWidth="1"/>
    <col min="9" max="9" width="10.5703125" customWidth="1"/>
    <col min="10" max="10" width="15.42578125" customWidth="1"/>
    <col min="11" max="11" width="16" bestFit="1" customWidth="1"/>
    <col min="12" max="12" width="12.7109375" customWidth="1"/>
    <col min="14" max="14" width="12.42578125" bestFit="1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218</v>
      </c>
      <c r="O1" s="1" t="s">
        <v>13</v>
      </c>
    </row>
    <row r="2" spans="1:16" ht="30">
      <c r="A2" s="2">
        <v>41026</v>
      </c>
      <c r="B2" s="3">
        <v>35</v>
      </c>
      <c r="C2" s="3" t="s">
        <v>14</v>
      </c>
      <c r="D2" s="3">
        <v>0</v>
      </c>
      <c r="E2" s="3" t="s">
        <v>15</v>
      </c>
      <c r="F2" s="3" t="s">
        <v>16</v>
      </c>
      <c r="G2" s="3">
        <v>1.675</v>
      </c>
      <c r="H2" s="3"/>
      <c r="I2" s="3" t="s">
        <v>14</v>
      </c>
      <c r="J2" s="3">
        <f t="shared" ref="J2:J23" si="0">D2-B2</f>
        <v>-35</v>
      </c>
      <c r="K2" t="s">
        <v>17</v>
      </c>
      <c r="L2" t="s">
        <v>18</v>
      </c>
      <c r="M2" s="3" t="s">
        <v>19</v>
      </c>
      <c r="O2">
        <f>J2</f>
        <v>-35</v>
      </c>
      <c r="P2" s="4" t="s">
        <v>20</v>
      </c>
    </row>
    <row r="3" spans="1:16" ht="30">
      <c r="A3" s="2">
        <v>41026</v>
      </c>
      <c r="B3" s="3">
        <v>15</v>
      </c>
      <c r="C3" s="3" t="s">
        <v>14</v>
      </c>
      <c r="D3" s="3">
        <v>0</v>
      </c>
      <c r="E3" s="3" t="s">
        <v>15</v>
      </c>
      <c r="F3" s="3" t="s">
        <v>16</v>
      </c>
      <c r="G3" s="3">
        <v>1.9</v>
      </c>
      <c r="H3" s="3">
        <v>-1</v>
      </c>
      <c r="I3" s="3" t="s">
        <v>14</v>
      </c>
      <c r="J3" s="3">
        <f t="shared" si="0"/>
        <v>-15</v>
      </c>
      <c r="K3" t="s">
        <v>17</v>
      </c>
      <c r="L3" t="s">
        <v>18</v>
      </c>
      <c r="M3" s="3" t="s">
        <v>19</v>
      </c>
      <c r="O3">
        <f>O2+J3</f>
        <v>-50</v>
      </c>
      <c r="P3" s="4"/>
    </row>
    <row r="4" spans="1:16" ht="30">
      <c r="A4" s="2">
        <v>41026</v>
      </c>
      <c r="B4" s="3">
        <v>35</v>
      </c>
      <c r="C4" s="3" t="s">
        <v>3</v>
      </c>
      <c r="D4" s="3">
        <v>62.34</v>
      </c>
      <c r="E4" s="3" t="s">
        <v>15</v>
      </c>
      <c r="F4" s="3" t="s">
        <v>21</v>
      </c>
      <c r="G4" s="3">
        <v>1.7809999999999999</v>
      </c>
      <c r="H4" s="3"/>
      <c r="I4" s="3" t="s">
        <v>3</v>
      </c>
      <c r="J4" s="3">
        <f>B4*G4-B4</f>
        <v>27.334999999999994</v>
      </c>
      <c r="K4" t="s">
        <v>17</v>
      </c>
      <c r="L4" t="s">
        <v>18</v>
      </c>
      <c r="M4" s="3" t="s">
        <v>19</v>
      </c>
      <c r="O4">
        <f>O3+J4</f>
        <v>-22.665000000000006</v>
      </c>
    </row>
    <row r="5" spans="1:16" ht="30">
      <c r="A5" s="2">
        <v>41026</v>
      </c>
      <c r="B5" s="3">
        <v>15</v>
      </c>
      <c r="C5" s="3" t="s">
        <v>3</v>
      </c>
      <c r="D5" s="3">
        <v>30</v>
      </c>
      <c r="E5" s="3" t="s">
        <v>15</v>
      </c>
      <c r="F5" s="3" t="s">
        <v>21</v>
      </c>
      <c r="G5" s="3">
        <v>2</v>
      </c>
      <c r="H5" s="3">
        <v>-1</v>
      </c>
      <c r="I5" s="3" t="s">
        <v>3</v>
      </c>
      <c r="J5" s="3">
        <f t="shared" si="0"/>
        <v>15</v>
      </c>
      <c r="K5" t="s">
        <v>17</v>
      </c>
      <c r="L5" t="s">
        <v>18</v>
      </c>
      <c r="M5" s="3" t="s">
        <v>19</v>
      </c>
      <c r="O5">
        <f>O4+J5</f>
        <v>-7.6650000000000063</v>
      </c>
    </row>
    <row r="6" spans="1:16" ht="30">
      <c r="A6" s="2">
        <v>41026</v>
      </c>
      <c r="B6" s="3">
        <v>60</v>
      </c>
      <c r="C6" s="3" t="s">
        <v>3</v>
      </c>
      <c r="D6" s="3">
        <f>G6*B6</f>
        <v>122.99999999999999</v>
      </c>
      <c r="E6" s="3" t="s">
        <v>15</v>
      </c>
      <c r="F6" s="3" t="s">
        <v>22</v>
      </c>
      <c r="G6" s="3">
        <v>2.0499999999999998</v>
      </c>
      <c r="H6" s="3">
        <v>-1</v>
      </c>
      <c r="I6" s="3" t="s">
        <v>3</v>
      </c>
      <c r="J6" s="3">
        <f t="shared" si="0"/>
        <v>62.999999999999986</v>
      </c>
      <c r="K6" t="s">
        <v>17</v>
      </c>
      <c r="L6" t="s">
        <v>23</v>
      </c>
      <c r="M6" t="s">
        <v>19</v>
      </c>
      <c r="O6">
        <f>O5+J6</f>
        <v>55.33499999999998</v>
      </c>
    </row>
    <row r="7" spans="1:16" ht="30">
      <c r="A7" s="2">
        <v>41026</v>
      </c>
      <c r="B7" s="3">
        <v>140</v>
      </c>
      <c r="C7" s="3" t="s">
        <v>3</v>
      </c>
      <c r="D7" s="3">
        <v>217.78</v>
      </c>
      <c r="E7" s="3" t="s">
        <v>15</v>
      </c>
      <c r="F7" s="3" t="s">
        <v>24</v>
      </c>
      <c r="G7" s="3">
        <v>1.5549999999999999</v>
      </c>
      <c r="H7" s="3"/>
      <c r="I7" s="3" t="s">
        <v>3</v>
      </c>
      <c r="J7" s="3">
        <f>B7*G7-B7</f>
        <v>77.699999999999989</v>
      </c>
      <c r="K7" t="s">
        <v>17</v>
      </c>
      <c r="L7" t="s">
        <v>23</v>
      </c>
      <c r="M7" t="s">
        <v>19</v>
      </c>
      <c r="O7">
        <f>O6+J7</f>
        <v>133.03499999999997</v>
      </c>
    </row>
    <row r="8" spans="1:16" ht="30">
      <c r="A8" s="2">
        <v>41026</v>
      </c>
      <c r="B8" s="3">
        <v>60</v>
      </c>
      <c r="C8" s="3" t="s">
        <v>14</v>
      </c>
      <c r="D8" s="3">
        <v>0</v>
      </c>
      <c r="E8" s="3" t="s">
        <v>15</v>
      </c>
      <c r="F8" s="3" t="s">
        <v>25</v>
      </c>
      <c r="G8" s="3">
        <v>1.909</v>
      </c>
      <c r="H8" s="3">
        <v>-1</v>
      </c>
      <c r="I8" s="3" t="s">
        <v>14</v>
      </c>
      <c r="J8" s="3">
        <f t="shared" si="0"/>
        <v>-60</v>
      </c>
      <c r="K8" t="s">
        <v>17</v>
      </c>
      <c r="L8" t="s">
        <v>23</v>
      </c>
      <c r="M8" t="s">
        <v>19</v>
      </c>
      <c r="O8">
        <f>O7+J8</f>
        <v>73.034999999999968</v>
      </c>
    </row>
    <row r="9" spans="1:16" ht="30">
      <c r="A9" s="2">
        <v>41026</v>
      </c>
      <c r="B9" s="3">
        <v>140</v>
      </c>
      <c r="C9" s="3" t="s">
        <v>14</v>
      </c>
      <c r="D9" s="3">
        <v>0</v>
      </c>
      <c r="E9" s="3" t="s">
        <v>15</v>
      </c>
      <c r="F9" s="3" t="s">
        <v>26</v>
      </c>
      <c r="G9" s="3">
        <v>1.3839999999999999</v>
      </c>
      <c r="H9" s="3"/>
      <c r="I9" s="3" t="s">
        <v>14</v>
      </c>
      <c r="J9" s="3">
        <f t="shared" si="0"/>
        <v>-140</v>
      </c>
      <c r="K9" t="s">
        <v>17</v>
      </c>
      <c r="L9" t="s">
        <v>23</v>
      </c>
      <c r="M9" t="s">
        <v>19</v>
      </c>
      <c r="O9">
        <f>O8+J9</f>
        <v>-66.965000000000032</v>
      </c>
    </row>
    <row r="10" spans="1:16" ht="30">
      <c r="A10" s="2">
        <v>41027</v>
      </c>
      <c r="B10" s="3">
        <v>30</v>
      </c>
      <c r="C10" s="3" t="s">
        <v>3</v>
      </c>
      <c r="D10" s="3">
        <f>B10*1.8</f>
        <v>54</v>
      </c>
      <c r="E10" s="3" t="s">
        <v>15</v>
      </c>
      <c r="F10" s="3" t="s">
        <v>27</v>
      </c>
      <c r="G10" s="3">
        <v>1.8</v>
      </c>
      <c r="H10" s="3">
        <v>-1</v>
      </c>
      <c r="I10" s="3" t="s">
        <v>3</v>
      </c>
      <c r="J10" s="3">
        <f>B10*G10-B10</f>
        <v>24</v>
      </c>
      <c r="K10" t="s">
        <v>17</v>
      </c>
      <c r="L10" t="s">
        <v>18</v>
      </c>
      <c r="M10" s="3" t="s">
        <v>28</v>
      </c>
      <c r="O10">
        <f>O9+J10</f>
        <v>-42.965000000000032</v>
      </c>
    </row>
    <row r="11" spans="1:16" ht="30">
      <c r="A11" s="2">
        <v>41027</v>
      </c>
      <c r="B11" s="3">
        <v>120</v>
      </c>
      <c r="C11" s="3" t="s">
        <v>3</v>
      </c>
      <c r="D11" s="3">
        <v>168.25</v>
      </c>
      <c r="E11" s="3" t="s">
        <v>15</v>
      </c>
      <c r="F11" s="3" t="s">
        <v>29</v>
      </c>
      <c r="G11" s="3">
        <v>1.6020000000000001</v>
      </c>
      <c r="H11" s="3"/>
      <c r="I11" s="3" t="s">
        <v>3</v>
      </c>
      <c r="J11" s="3">
        <f>B11*G11-B11</f>
        <v>72.240000000000009</v>
      </c>
      <c r="K11" t="s">
        <v>17</v>
      </c>
      <c r="L11" t="s">
        <v>18</v>
      </c>
      <c r="M11" s="3" t="s">
        <v>28</v>
      </c>
      <c r="O11">
        <f>O10+J11</f>
        <v>29.274999999999977</v>
      </c>
    </row>
    <row r="12" spans="1:16" ht="30">
      <c r="A12" s="2">
        <v>41027</v>
      </c>
      <c r="B12" s="3">
        <v>120</v>
      </c>
      <c r="C12" s="3" t="s">
        <v>3</v>
      </c>
      <c r="D12" s="3">
        <f>B12*G12</f>
        <v>245.99999999999997</v>
      </c>
      <c r="E12" s="3" t="s">
        <v>15</v>
      </c>
      <c r="F12" s="3" t="s">
        <v>30</v>
      </c>
      <c r="G12" s="3">
        <v>2.0499999999999998</v>
      </c>
      <c r="H12" s="3">
        <v>-1</v>
      </c>
      <c r="I12" s="3" t="s">
        <v>3</v>
      </c>
      <c r="J12" s="3">
        <f>B12*G12-B12</f>
        <v>125.99999999999997</v>
      </c>
      <c r="K12" t="s">
        <v>17</v>
      </c>
      <c r="L12" t="s">
        <v>23</v>
      </c>
      <c r="M12" s="3" t="s">
        <v>28</v>
      </c>
      <c r="O12">
        <f>O11+J12</f>
        <v>155.27499999999995</v>
      </c>
    </row>
    <row r="13" spans="1:16" ht="30">
      <c r="A13" s="2">
        <v>41027</v>
      </c>
      <c r="B13" s="3">
        <v>480</v>
      </c>
      <c r="C13" s="3" t="s">
        <v>3</v>
      </c>
      <c r="D13" s="3">
        <v>694.51</v>
      </c>
      <c r="E13" s="3" t="s">
        <v>15</v>
      </c>
      <c r="F13" s="3" t="s">
        <v>31</v>
      </c>
      <c r="G13" s="3">
        <v>1.653</v>
      </c>
      <c r="H13" s="3"/>
      <c r="I13" s="3" t="s">
        <v>3</v>
      </c>
      <c r="J13" s="3">
        <f>B13*G13-B13</f>
        <v>313.44000000000005</v>
      </c>
      <c r="K13" t="s">
        <v>17</v>
      </c>
      <c r="L13" t="s">
        <v>23</v>
      </c>
      <c r="M13" s="3" t="s">
        <v>28</v>
      </c>
      <c r="O13">
        <f>O12+J13</f>
        <v>468.71500000000003</v>
      </c>
    </row>
    <row r="14" spans="1:16" ht="30">
      <c r="A14" s="2">
        <v>41027</v>
      </c>
      <c r="B14" s="3">
        <v>60</v>
      </c>
      <c r="C14" s="3" t="s">
        <v>14</v>
      </c>
      <c r="D14" s="3">
        <v>0</v>
      </c>
      <c r="E14" s="3" t="s">
        <v>15</v>
      </c>
      <c r="F14" s="3" t="s">
        <v>32</v>
      </c>
      <c r="G14" s="3">
        <v>2.2000000000000002</v>
      </c>
      <c r="H14" s="3">
        <v>-1</v>
      </c>
      <c r="I14" s="3" t="s">
        <v>14</v>
      </c>
      <c r="J14" s="3">
        <f t="shared" si="0"/>
        <v>-60</v>
      </c>
      <c r="K14" t="s">
        <v>17</v>
      </c>
      <c r="L14" t="s">
        <v>23</v>
      </c>
      <c r="M14" t="s">
        <v>19</v>
      </c>
      <c r="O14">
        <f>O13+J14</f>
        <v>408.71500000000003</v>
      </c>
    </row>
    <row r="15" spans="1:16" ht="30">
      <c r="A15" s="2">
        <v>41027</v>
      </c>
      <c r="B15" s="3">
        <v>140</v>
      </c>
      <c r="C15" s="3" t="s">
        <v>14</v>
      </c>
      <c r="D15" s="3">
        <v>0</v>
      </c>
      <c r="E15" s="3" t="s">
        <v>15</v>
      </c>
      <c r="F15" s="3" t="s">
        <v>33</v>
      </c>
      <c r="G15" s="3">
        <v>1.6839999999999999</v>
      </c>
      <c r="H15" s="3"/>
      <c r="I15" s="3" t="s">
        <v>14</v>
      </c>
      <c r="J15" s="3">
        <f t="shared" si="0"/>
        <v>-140</v>
      </c>
      <c r="K15" t="s">
        <v>17</v>
      </c>
      <c r="L15" t="s">
        <v>23</v>
      </c>
      <c r="M15" t="s">
        <v>19</v>
      </c>
      <c r="O15">
        <f>O14+J15</f>
        <v>268.71500000000003</v>
      </c>
    </row>
    <row r="16" spans="1:16" ht="30">
      <c r="A16" s="2">
        <v>41028</v>
      </c>
      <c r="B16" s="3">
        <v>480</v>
      </c>
      <c r="C16" s="3" t="s">
        <v>3</v>
      </c>
      <c r="D16" s="3">
        <v>660</v>
      </c>
      <c r="E16" s="3" t="s">
        <v>15</v>
      </c>
      <c r="F16" s="3" t="s">
        <v>34</v>
      </c>
      <c r="G16" s="3">
        <v>1.571</v>
      </c>
      <c r="H16" s="3"/>
      <c r="I16" s="3" t="s">
        <v>3</v>
      </c>
      <c r="J16" s="3">
        <f>B16*G16-B16</f>
        <v>274.07999999999993</v>
      </c>
      <c r="K16" t="s">
        <v>17</v>
      </c>
      <c r="L16" t="s">
        <v>23</v>
      </c>
      <c r="M16" s="3" t="s">
        <v>28</v>
      </c>
      <c r="O16">
        <f>O15+J16</f>
        <v>542.79499999999996</v>
      </c>
    </row>
    <row r="17" spans="1:15" ht="30">
      <c r="A17" s="2">
        <v>41028</v>
      </c>
      <c r="B17" s="3">
        <v>120</v>
      </c>
      <c r="C17" s="3" t="s">
        <v>35</v>
      </c>
      <c r="D17" s="3">
        <v>0</v>
      </c>
      <c r="E17" s="3" t="s">
        <v>15</v>
      </c>
      <c r="F17" s="3" t="s">
        <v>36</v>
      </c>
      <c r="G17" s="3">
        <v>2.1</v>
      </c>
      <c r="H17" s="3">
        <v>-1</v>
      </c>
      <c r="I17" s="3" t="s">
        <v>35</v>
      </c>
      <c r="J17" s="3">
        <v>0</v>
      </c>
      <c r="K17" t="s">
        <v>17</v>
      </c>
      <c r="L17" t="s">
        <v>23</v>
      </c>
      <c r="M17" s="3" t="s">
        <v>28</v>
      </c>
      <c r="O17">
        <f>O16+J17</f>
        <v>542.79499999999996</v>
      </c>
    </row>
    <row r="18" spans="1:15" ht="30">
      <c r="A18" s="2">
        <v>41030</v>
      </c>
      <c r="B18" s="3">
        <v>15</v>
      </c>
      <c r="C18" s="3" t="s">
        <v>14</v>
      </c>
      <c r="D18" s="3">
        <v>0</v>
      </c>
      <c r="E18" s="3" t="s">
        <v>15</v>
      </c>
      <c r="F18" s="3" t="s">
        <v>37</v>
      </c>
      <c r="G18" s="3">
        <v>2.2999999999999998</v>
      </c>
      <c r="H18" s="3">
        <v>-1</v>
      </c>
      <c r="I18" s="3" t="s">
        <v>14</v>
      </c>
      <c r="J18" s="3">
        <f t="shared" si="0"/>
        <v>-15</v>
      </c>
      <c r="K18" t="s">
        <v>17</v>
      </c>
      <c r="L18" t="s">
        <v>18</v>
      </c>
      <c r="M18" t="s">
        <v>19</v>
      </c>
      <c r="O18">
        <f>O17+J18</f>
        <v>527.79499999999996</v>
      </c>
    </row>
    <row r="19" spans="1:15" ht="30">
      <c r="A19" s="2">
        <v>41030</v>
      </c>
      <c r="B19" s="3">
        <v>35</v>
      </c>
      <c r="C19" s="3" t="s">
        <v>14</v>
      </c>
      <c r="D19" s="3">
        <v>0</v>
      </c>
      <c r="E19" s="3" t="s">
        <v>15</v>
      </c>
      <c r="F19" s="3" t="s">
        <v>38</v>
      </c>
      <c r="G19" s="3">
        <v>1.8620000000000001</v>
      </c>
      <c r="H19" s="3"/>
      <c r="I19" s="3" t="s">
        <v>14</v>
      </c>
      <c r="J19" s="3">
        <f t="shared" si="0"/>
        <v>-35</v>
      </c>
      <c r="K19" t="s">
        <v>17</v>
      </c>
      <c r="L19" t="s">
        <v>18</v>
      </c>
      <c r="M19" t="s">
        <v>19</v>
      </c>
      <c r="O19">
        <f>O18+J19</f>
        <v>492.79499999999996</v>
      </c>
    </row>
    <row r="20" spans="1:15" ht="30">
      <c r="A20" s="2">
        <v>41030</v>
      </c>
      <c r="B20" s="3">
        <v>35</v>
      </c>
      <c r="C20" s="3" t="s">
        <v>3</v>
      </c>
      <c r="D20" s="3">
        <v>95.45</v>
      </c>
      <c r="E20" s="3" t="s">
        <v>15</v>
      </c>
      <c r="F20" s="3" t="s">
        <v>39</v>
      </c>
      <c r="G20" s="3">
        <v>1.909</v>
      </c>
      <c r="H20" s="3"/>
      <c r="I20" s="3" t="s">
        <v>3</v>
      </c>
      <c r="J20" s="3">
        <f>B20*G20-B20</f>
        <v>31.814999999999998</v>
      </c>
      <c r="K20" t="s">
        <v>17</v>
      </c>
      <c r="L20" t="s">
        <v>18</v>
      </c>
      <c r="M20" t="s">
        <v>19</v>
      </c>
      <c r="O20">
        <f>O19+J20</f>
        <v>524.6099999999999</v>
      </c>
    </row>
    <row r="21" spans="1:15" ht="30">
      <c r="A21" s="2">
        <v>41030</v>
      </c>
      <c r="B21" s="3">
        <v>15</v>
      </c>
      <c r="C21" s="3" t="s">
        <v>3</v>
      </c>
      <c r="D21" s="3"/>
      <c r="E21" s="3" t="s">
        <v>15</v>
      </c>
      <c r="F21" s="3" t="s">
        <v>39</v>
      </c>
      <c r="G21" s="3">
        <v>2.2999999999999998</v>
      </c>
      <c r="H21" s="3"/>
      <c r="I21" s="3" t="s">
        <v>3</v>
      </c>
      <c r="J21" s="3">
        <f>B21*G21-B21</f>
        <v>19.5</v>
      </c>
      <c r="K21" t="s">
        <v>17</v>
      </c>
      <c r="L21" t="s">
        <v>18</v>
      </c>
      <c r="M21" t="s">
        <v>19</v>
      </c>
      <c r="O21">
        <f>O20+J21</f>
        <v>544.1099999999999</v>
      </c>
    </row>
    <row r="22" spans="1:15" ht="30">
      <c r="A22" s="2">
        <v>41030</v>
      </c>
      <c r="B22" s="3">
        <v>15</v>
      </c>
      <c r="C22" s="3" t="s">
        <v>14</v>
      </c>
      <c r="D22" s="3">
        <v>0</v>
      </c>
      <c r="E22" s="3" t="s">
        <v>15</v>
      </c>
      <c r="F22" s="3" t="s">
        <v>40</v>
      </c>
      <c r="G22" s="3">
        <v>2</v>
      </c>
      <c r="H22" s="3">
        <v>-1</v>
      </c>
      <c r="I22" s="3" t="s">
        <v>14</v>
      </c>
      <c r="J22" s="3">
        <f t="shared" si="0"/>
        <v>-15</v>
      </c>
      <c r="K22" t="s">
        <v>17</v>
      </c>
      <c r="L22" t="s">
        <v>18</v>
      </c>
      <c r="M22" t="s">
        <v>19</v>
      </c>
      <c r="O22">
        <f>O21+J22</f>
        <v>529.1099999999999</v>
      </c>
    </row>
    <row r="23" spans="1:15" ht="30">
      <c r="A23" s="2">
        <v>41030</v>
      </c>
      <c r="B23" s="3">
        <v>35</v>
      </c>
      <c r="C23" s="3" t="s">
        <v>14</v>
      </c>
      <c r="D23" s="3">
        <v>0</v>
      </c>
      <c r="E23" s="3" t="s">
        <v>15</v>
      </c>
      <c r="F23" s="3" t="s">
        <v>41</v>
      </c>
      <c r="G23" s="3">
        <v>1.5880000000000001</v>
      </c>
      <c r="H23" s="3"/>
      <c r="I23" s="3" t="s">
        <v>14</v>
      </c>
      <c r="J23" s="3">
        <f t="shared" si="0"/>
        <v>-35</v>
      </c>
      <c r="K23" t="s">
        <v>17</v>
      </c>
      <c r="L23" t="s">
        <v>18</v>
      </c>
      <c r="M23" t="s">
        <v>19</v>
      </c>
      <c r="O23">
        <f>O22+J23</f>
        <v>494.1099999999999</v>
      </c>
    </row>
    <row r="24" spans="1:15" ht="30">
      <c r="A24" s="2">
        <v>41030</v>
      </c>
      <c r="B24" s="3">
        <v>50</v>
      </c>
      <c r="C24" s="3" t="s">
        <v>14</v>
      </c>
      <c r="D24" s="3">
        <v>0</v>
      </c>
      <c r="E24" s="3" t="s">
        <v>15</v>
      </c>
      <c r="F24" s="3" t="s">
        <v>42</v>
      </c>
      <c r="G24" s="3">
        <v>1.6890000000000001</v>
      </c>
      <c r="H24" s="3"/>
      <c r="I24" s="3" t="s">
        <v>14</v>
      </c>
      <c r="J24">
        <v>-50</v>
      </c>
      <c r="K24" t="s">
        <v>17</v>
      </c>
      <c r="L24" t="s">
        <v>18</v>
      </c>
      <c r="M24" t="s">
        <v>19</v>
      </c>
      <c r="O24">
        <f>O23+J24</f>
        <v>444.1099999999999</v>
      </c>
    </row>
    <row r="25" spans="1:15" s="7" customFormat="1" ht="30">
      <c r="A25" s="5">
        <v>41030</v>
      </c>
      <c r="B25" s="6">
        <v>30</v>
      </c>
      <c r="C25" s="3" t="s">
        <v>3</v>
      </c>
      <c r="D25" s="6">
        <v>63</v>
      </c>
      <c r="E25" s="6" t="s">
        <v>15</v>
      </c>
      <c r="F25" s="6" t="s">
        <v>43</v>
      </c>
      <c r="G25" s="6">
        <v>1.9</v>
      </c>
      <c r="H25" s="6">
        <v>-1</v>
      </c>
      <c r="I25" s="3" t="s">
        <v>3</v>
      </c>
      <c r="J25" s="3">
        <f>B25*G25-B25</f>
        <v>27</v>
      </c>
      <c r="K25" s="7" t="s">
        <v>17</v>
      </c>
      <c r="L25" s="7" t="s">
        <v>44</v>
      </c>
      <c r="M25" s="6" t="s">
        <v>19</v>
      </c>
      <c r="O25">
        <f>O24+J25</f>
        <v>471.1099999999999</v>
      </c>
    </row>
    <row r="26" spans="1:15" s="7" customFormat="1" ht="30">
      <c r="A26" s="5">
        <v>41030</v>
      </c>
      <c r="B26" s="6">
        <v>70</v>
      </c>
      <c r="C26" s="3" t="s">
        <v>3</v>
      </c>
      <c r="D26" s="6">
        <v>103.33</v>
      </c>
      <c r="E26" s="6" t="s">
        <v>15</v>
      </c>
      <c r="F26" s="6" t="s">
        <v>45</v>
      </c>
      <c r="G26" s="6">
        <v>1.476</v>
      </c>
      <c r="H26" s="6"/>
      <c r="I26" s="3" t="s">
        <v>3</v>
      </c>
      <c r="J26" s="3">
        <f>B26*G26-B26</f>
        <v>33.319999999999993</v>
      </c>
      <c r="K26" s="7" t="s">
        <v>17</v>
      </c>
      <c r="L26" s="7" t="s">
        <v>44</v>
      </c>
      <c r="M26" s="6" t="s">
        <v>19</v>
      </c>
      <c r="O26">
        <f>O25+J26</f>
        <v>504.42999999999989</v>
      </c>
    </row>
    <row r="27" spans="1:15" s="7" customFormat="1" ht="30">
      <c r="A27" s="5">
        <v>41030</v>
      </c>
      <c r="B27" s="6">
        <v>30</v>
      </c>
      <c r="C27" s="3" t="s">
        <v>14</v>
      </c>
      <c r="D27" s="6">
        <v>0</v>
      </c>
      <c r="E27" s="6" t="s">
        <v>15</v>
      </c>
      <c r="F27" s="6" t="s">
        <v>46</v>
      </c>
      <c r="G27" s="6">
        <v>2.2000000000000002</v>
      </c>
      <c r="H27" s="6">
        <v>-1</v>
      </c>
      <c r="I27" s="3" t="s">
        <v>14</v>
      </c>
      <c r="K27" s="7" t="s">
        <v>17</v>
      </c>
      <c r="L27" s="7" t="s">
        <v>44</v>
      </c>
      <c r="M27" s="6" t="s">
        <v>19</v>
      </c>
      <c r="O27">
        <f>O26+J27</f>
        <v>504.42999999999989</v>
      </c>
    </row>
    <row r="28" spans="1:15" s="7" customFormat="1" ht="30">
      <c r="A28" s="5">
        <v>41030</v>
      </c>
      <c r="B28" s="6">
        <v>70</v>
      </c>
      <c r="C28" s="3" t="s">
        <v>14</v>
      </c>
      <c r="D28" s="6">
        <v>0</v>
      </c>
      <c r="E28" s="6" t="s">
        <v>15</v>
      </c>
      <c r="F28" s="6" t="s">
        <v>47</v>
      </c>
      <c r="G28" s="6">
        <v>1.6359999999999999</v>
      </c>
      <c r="H28" s="6"/>
      <c r="I28" s="3" t="s">
        <v>14</v>
      </c>
      <c r="K28" s="7" t="s">
        <v>17</v>
      </c>
      <c r="L28" s="7" t="s">
        <v>44</v>
      </c>
      <c r="M28" s="6" t="s">
        <v>19</v>
      </c>
      <c r="O28">
        <f>O27+J28</f>
        <v>504.42999999999989</v>
      </c>
    </row>
    <row r="29" spans="1:15" ht="30">
      <c r="A29" s="5">
        <v>41031</v>
      </c>
      <c r="B29" s="3">
        <v>35</v>
      </c>
      <c r="C29" s="3" t="s">
        <v>3</v>
      </c>
      <c r="D29" s="3">
        <v>79.41</v>
      </c>
      <c r="E29" s="3" t="s">
        <v>15</v>
      </c>
      <c r="F29" s="3" t="s">
        <v>48</v>
      </c>
      <c r="G29" s="3">
        <v>1.5880000000000001</v>
      </c>
      <c r="H29" s="3"/>
      <c r="I29" s="3" t="s">
        <v>3</v>
      </c>
      <c r="J29" s="3">
        <f>B29*G29-B29</f>
        <v>20.580000000000005</v>
      </c>
      <c r="K29" t="s">
        <v>17</v>
      </c>
      <c r="L29" t="s">
        <v>18</v>
      </c>
      <c r="M29" s="3" t="s">
        <v>19</v>
      </c>
      <c r="O29">
        <f>O28+J29</f>
        <v>525.00999999999988</v>
      </c>
    </row>
    <row r="30" spans="1:15" ht="30">
      <c r="A30" s="5">
        <v>41031</v>
      </c>
      <c r="B30" s="3">
        <v>15</v>
      </c>
      <c r="C30" s="3" t="s">
        <v>3</v>
      </c>
      <c r="D30" s="3">
        <v>79.41</v>
      </c>
      <c r="E30" s="3" t="s">
        <v>15</v>
      </c>
      <c r="F30" s="3" t="s">
        <v>48</v>
      </c>
      <c r="G30" s="3">
        <v>1.8</v>
      </c>
      <c r="H30" s="3">
        <v>-1</v>
      </c>
      <c r="I30" s="3" t="s">
        <v>3</v>
      </c>
      <c r="J30" s="3">
        <f>B30*G30-B30</f>
        <v>12</v>
      </c>
      <c r="K30" t="s">
        <v>17</v>
      </c>
      <c r="L30" t="s">
        <v>18</v>
      </c>
      <c r="M30" s="3" t="s">
        <v>19</v>
      </c>
      <c r="O30">
        <f>O29+J30</f>
        <v>537.00999999999988</v>
      </c>
    </row>
    <row r="31" spans="1:15" ht="30">
      <c r="A31" s="2">
        <v>41031</v>
      </c>
      <c r="B31" s="3">
        <v>30</v>
      </c>
      <c r="C31" s="3" t="s">
        <v>14</v>
      </c>
      <c r="D31" s="3">
        <v>0</v>
      </c>
      <c r="E31" s="3" t="s">
        <v>15</v>
      </c>
      <c r="F31" s="3" t="s">
        <v>49</v>
      </c>
      <c r="G31" s="3">
        <v>2.1</v>
      </c>
      <c r="H31" s="3">
        <v>-1</v>
      </c>
      <c r="I31" s="3" t="s">
        <v>14</v>
      </c>
      <c r="J31" s="3">
        <f t="shared" ref="J31:J38" si="1">D31-B31</f>
        <v>-30</v>
      </c>
      <c r="K31" t="s">
        <v>17</v>
      </c>
      <c r="L31" t="s">
        <v>18</v>
      </c>
      <c r="M31" s="3" t="s">
        <v>28</v>
      </c>
      <c r="O31">
        <f>O30+J31</f>
        <v>507.00999999999988</v>
      </c>
    </row>
    <row r="32" spans="1:15" ht="30">
      <c r="A32" s="2">
        <v>41031</v>
      </c>
      <c r="B32" s="3">
        <v>120</v>
      </c>
      <c r="C32" s="3" t="s">
        <v>14</v>
      </c>
      <c r="D32" s="3">
        <v>0</v>
      </c>
      <c r="E32" s="3" t="s">
        <v>15</v>
      </c>
      <c r="F32" s="3" t="s">
        <v>50</v>
      </c>
      <c r="G32" s="3">
        <v>1.657</v>
      </c>
      <c r="H32" s="3"/>
      <c r="I32" s="3" t="s">
        <v>14</v>
      </c>
      <c r="J32" s="3">
        <f t="shared" si="1"/>
        <v>-120</v>
      </c>
      <c r="K32" t="s">
        <v>17</v>
      </c>
      <c r="L32" t="s">
        <v>18</v>
      </c>
      <c r="M32" s="3" t="s">
        <v>28</v>
      </c>
      <c r="O32">
        <f>O31+J32</f>
        <v>387.00999999999988</v>
      </c>
    </row>
    <row r="33" spans="1:15" ht="30">
      <c r="A33" s="2">
        <v>41031</v>
      </c>
      <c r="B33" s="3">
        <v>30</v>
      </c>
      <c r="C33" s="3" t="s">
        <v>14</v>
      </c>
      <c r="D33" s="3">
        <v>0</v>
      </c>
      <c r="E33" s="3" t="s">
        <v>15</v>
      </c>
      <c r="F33" s="3" t="s">
        <v>51</v>
      </c>
      <c r="G33" s="3">
        <v>2.25</v>
      </c>
      <c r="H33" s="3">
        <v>-1</v>
      </c>
      <c r="I33" s="3" t="s">
        <v>14</v>
      </c>
      <c r="J33" s="3">
        <f t="shared" si="1"/>
        <v>-30</v>
      </c>
      <c r="K33" t="s">
        <v>17</v>
      </c>
      <c r="L33" t="s">
        <v>18</v>
      </c>
      <c r="M33" s="3" t="s">
        <v>28</v>
      </c>
      <c r="O33">
        <f>O32+J33</f>
        <v>357.00999999999988</v>
      </c>
    </row>
    <row r="34" spans="1:15" ht="30">
      <c r="A34" s="2">
        <v>41031</v>
      </c>
      <c r="B34" s="3">
        <v>120</v>
      </c>
      <c r="C34" s="3" t="s">
        <v>14</v>
      </c>
      <c r="D34" s="3">
        <v>0</v>
      </c>
      <c r="E34" s="3" t="s">
        <v>15</v>
      </c>
      <c r="F34" s="3" t="s">
        <v>52</v>
      </c>
      <c r="G34" s="3">
        <v>1.5880000000000001</v>
      </c>
      <c r="H34" s="3"/>
      <c r="I34" s="3" t="s">
        <v>14</v>
      </c>
      <c r="J34" s="3">
        <f t="shared" si="1"/>
        <v>-120</v>
      </c>
      <c r="K34" t="s">
        <v>17</v>
      </c>
      <c r="L34" t="s">
        <v>18</v>
      </c>
      <c r="M34" s="3" t="s">
        <v>28</v>
      </c>
      <c r="O34">
        <f>O33+J34</f>
        <v>237.00999999999988</v>
      </c>
    </row>
    <row r="35" spans="1:15" ht="30">
      <c r="A35" s="2">
        <v>41031</v>
      </c>
      <c r="B35" s="3">
        <v>30</v>
      </c>
      <c r="C35" s="3" t="s">
        <v>14</v>
      </c>
      <c r="D35" s="3">
        <v>0</v>
      </c>
      <c r="E35" s="3" t="s">
        <v>15</v>
      </c>
      <c r="F35" s="3" t="s">
        <v>53</v>
      </c>
      <c r="G35" s="3">
        <v>2.0299999999999998</v>
      </c>
      <c r="H35" s="3"/>
      <c r="I35" s="3" t="s">
        <v>14</v>
      </c>
      <c r="J35" s="3">
        <f t="shared" si="1"/>
        <v>-30</v>
      </c>
      <c r="K35" t="s">
        <v>17</v>
      </c>
      <c r="L35" t="s">
        <v>18</v>
      </c>
      <c r="M35" s="3" t="s">
        <v>28</v>
      </c>
      <c r="O35">
        <f>O34+J35</f>
        <v>207.00999999999988</v>
      </c>
    </row>
    <row r="36" spans="1:15" ht="30">
      <c r="A36" s="2">
        <v>41031</v>
      </c>
      <c r="B36" s="3">
        <v>120</v>
      </c>
      <c r="C36" s="3" t="s">
        <v>14</v>
      </c>
      <c r="D36" s="3">
        <v>0</v>
      </c>
      <c r="E36" s="3" t="s">
        <v>15</v>
      </c>
      <c r="F36" s="3" t="s">
        <v>54</v>
      </c>
      <c r="G36" s="3">
        <v>1.476</v>
      </c>
      <c r="H36" s="3">
        <v>-1</v>
      </c>
      <c r="I36" s="3" t="s">
        <v>14</v>
      </c>
      <c r="J36" s="3">
        <f t="shared" si="1"/>
        <v>-120</v>
      </c>
      <c r="K36" t="s">
        <v>17</v>
      </c>
      <c r="L36" t="s">
        <v>18</v>
      </c>
      <c r="M36" s="3" t="s">
        <v>28</v>
      </c>
      <c r="O36">
        <f>O35+J36</f>
        <v>87.009999999999877</v>
      </c>
    </row>
    <row r="37" spans="1:15" ht="30">
      <c r="A37" s="2">
        <v>41031</v>
      </c>
      <c r="B37" s="3">
        <v>50</v>
      </c>
      <c r="C37" s="3" t="s">
        <v>14</v>
      </c>
      <c r="D37" s="3">
        <v>0</v>
      </c>
      <c r="E37" s="3" t="s">
        <v>15</v>
      </c>
      <c r="F37" s="3" t="s">
        <v>55</v>
      </c>
      <c r="G37" s="3">
        <v>1.625</v>
      </c>
      <c r="H37" s="3"/>
      <c r="I37" s="3" t="s">
        <v>14</v>
      </c>
      <c r="J37" s="3">
        <f t="shared" si="1"/>
        <v>-50</v>
      </c>
      <c r="K37" t="s">
        <v>17</v>
      </c>
      <c r="L37" t="s">
        <v>18</v>
      </c>
      <c r="M37" s="3" t="s">
        <v>19</v>
      </c>
      <c r="O37">
        <f>O36+J37</f>
        <v>37.009999999999877</v>
      </c>
    </row>
    <row r="38" spans="1:15" ht="30">
      <c r="A38" s="2">
        <v>41031</v>
      </c>
      <c r="B38" s="3">
        <v>60</v>
      </c>
      <c r="C38" s="3" t="s">
        <v>14</v>
      </c>
      <c r="D38" s="3">
        <v>0</v>
      </c>
      <c r="E38" s="3" t="s">
        <v>15</v>
      </c>
      <c r="F38" s="3" t="s">
        <v>56</v>
      </c>
      <c r="G38" s="3">
        <v>1.952</v>
      </c>
      <c r="H38" s="3"/>
      <c r="I38" s="3" t="s">
        <v>14</v>
      </c>
      <c r="J38" s="3">
        <f t="shared" si="1"/>
        <v>-60</v>
      </c>
      <c r="K38" t="s">
        <v>17</v>
      </c>
      <c r="L38" t="s">
        <v>44</v>
      </c>
      <c r="M38" s="3" t="s">
        <v>57</v>
      </c>
      <c r="O38">
        <f>O37+J38</f>
        <v>-22.990000000000123</v>
      </c>
    </row>
    <row r="39" spans="1:15" ht="30">
      <c r="A39" s="2">
        <v>41031</v>
      </c>
      <c r="B39" s="3">
        <v>240</v>
      </c>
      <c r="C39" s="3" t="s">
        <v>3</v>
      </c>
      <c r="D39" s="3">
        <f>B39*H39</f>
        <v>360</v>
      </c>
      <c r="E39" s="3" t="s">
        <v>15</v>
      </c>
      <c r="F39" s="3" t="s">
        <v>58</v>
      </c>
      <c r="G39" s="3">
        <v>1.571</v>
      </c>
      <c r="H39" s="3">
        <v>1.5</v>
      </c>
      <c r="I39" s="3" t="s">
        <v>3</v>
      </c>
      <c r="J39" s="3">
        <f>B39*G39-B39</f>
        <v>137.03999999999996</v>
      </c>
      <c r="K39" t="s">
        <v>17</v>
      </c>
      <c r="L39" t="s">
        <v>44</v>
      </c>
      <c r="M39" s="3" t="s">
        <v>57</v>
      </c>
      <c r="O39">
        <f>O38+J39</f>
        <v>114.04999999999984</v>
      </c>
    </row>
    <row r="40" spans="1:15" ht="30">
      <c r="A40" s="2">
        <v>41032</v>
      </c>
      <c r="B40" s="3">
        <v>120</v>
      </c>
      <c r="C40" s="3" t="s">
        <v>14</v>
      </c>
      <c r="D40" s="3">
        <v>0</v>
      </c>
      <c r="E40" s="3" t="s">
        <v>15</v>
      </c>
      <c r="F40" s="3" t="s">
        <v>56</v>
      </c>
      <c r="G40" s="3">
        <v>1.952</v>
      </c>
      <c r="H40" s="3"/>
      <c r="I40" s="3" t="s">
        <v>14</v>
      </c>
      <c r="J40" s="3">
        <f>D40-B40</f>
        <v>-120</v>
      </c>
      <c r="K40" t="s">
        <v>17</v>
      </c>
      <c r="L40" t="s">
        <v>44</v>
      </c>
      <c r="M40" s="3" t="s">
        <v>57</v>
      </c>
      <c r="O40">
        <f>O39+J40</f>
        <v>-5.9500000000001592</v>
      </c>
    </row>
    <row r="41" spans="1:15" ht="30">
      <c r="A41" s="2">
        <v>41032</v>
      </c>
      <c r="B41" s="3">
        <v>480</v>
      </c>
      <c r="C41" s="3" t="s">
        <v>3</v>
      </c>
      <c r="D41" s="3">
        <v>495</v>
      </c>
      <c r="E41" s="3" t="s">
        <v>15</v>
      </c>
      <c r="F41" s="3" t="s">
        <v>58</v>
      </c>
      <c r="G41" s="3">
        <v>1.571</v>
      </c>
      <c r="H41" s="3">
        <v>1.5</v>
      </c>
      <c r="I41" s="3" t="s">
        <v>3</v>
      </c>
      <c r="J41" s="3">
        <f>B41*G41-B41</f>
        <v>274.07999999999993</v>
      </c>
      <c r="K41" t="s">
        <v>17</v>
      </c>
      <c r="L41" t="s">
        <v>44</v>
      </c>
      <c r="M41" s="3" t="s">
        <v>57</v>
      </c>
      <c r="O41">
        <f>O40+J41</f>
        <v>268.12999999999977</v>
      </c>
    </row>
    <row r="42" spans="1:15" ht="30">
      <c r="A42" s="2">
        <v>41032</v>
      </c>
      <c r="B42" s="3">
        <v>120</v>
      </c>
      <c r="C42" s="3" t="s">
        <v>3</v>
      </c>
      <c r="D42" s="3">
        <v>0</v>
      </c>
      <c r="E42" s="3" t="s">
        <v>15</v>
      </c>
      <c r="F42" s="3" t="s">
        <v>55</v>
      </c>
      <c r="G42" s="3">
        <v>1.625</v>
      </c>
      <c r="H42" s="3"/>
      <c r="I42" s="3" t="s">
        <v>3</v>
      </c>
      <c r="J42" s="3">
        <f>B42*G42-B42</f>
        <v>75</v>
      </c>
      <c r="K42" t="s">
        <v>17</v>
      </c>
      <c r="L42" t="s">
        <v>18</v>
      </c>
      <c r="M42" s="3" t="s">
        <v>28</v>
      </c>
      <c r="O42">
        <f>O41+J42</f>
        <v>343.12999999999977</v>
      </c>
    </row>
    <row r="43" spans="1:15" ht="30">
      <c r="A43" s="2">
        <v>41032</v>
      </c>
      <c r="B43" s="3">
        <v>30</v>
      </c>
      <c r="C43" s="3" t="s">
        <v>59</v>
      </c>
      <c r="D43" s="3">
        <v>0</v>
      </c>
      <c r="E43" s="3" t="s">
        <v>15</v>
      </c>
      <c r="F43" s="3" t="s">
        <v>55</v>
      </c>
      <c r="G43" s="3">
        <v>2</v>
      </c>
      <c r="H43" s="3">
        <v>-1</v>
      </c>
      <c r="I43" s="3" t="s">
        <v>59</v>
      </c>
      <c r="J43" s="3">
        <v>0</v>
      </c>
      <c r="K43" t="s">
        <v>17</v>
      </c>
      <c r="L43" t="s">
        <v>18</v>
      </c>
      <c r="M43" s="3" t="s">
        <v>28</v>
      </c>
      <c r="O43">
        <f>O42+J43</f>
        <v>343.12999999999977</v>
      </c>
    </row>
    <row r="44" spans="1:15" ht="30">
      <c r="A44" s="2">
        <v>41033</v>
      </c>
      <c r="B44" s="3">
        <v>35</v>
      </c>
      <c r="C44" s="3" t="s">
        <v>3</v>
      </c>
      <c r="D44" s="3">
        <v>76.319999999999993</v>
      </c>
      <c r="E44" s="3" t="s">
        <v>15</v>
      </c>
      <c r="F44" s="3" t="s">
        <v>60</v>
      </c>
      <c r="G44" s="3">
        <v>1.526</v>
      </c>
      <c r="H44" s="3"/>
      <c r="I44" s="3" t="s">
        <v>3</v>
      </c>
      <c r="J44" s="3">
        <f>B44*G44-B44</f>
        <v>18.410000000000004</v>
      </c>
      <c r="K44" t="s">
        <v>17</v>
      </c>
      <c r="L44" t="s">
        <v>18</v>
      </c>
      <c r="M44" s="3" t="s">
        <v>19</v>
      </c>
      <c r="O44">
        <f>O43+J44</f>
        <v>361.53999999999979</v>
      </c>
    </row>
    <row r="45" spans="1:15" ht="30">
      <c r="A45" s="2">
        <v>41033</v>
      </c>
      <c r="B45" s="3">
        <v>15</v>
      </c>
      <c r="C45" s="3" t="s">
        <v>3</v>
      </c>
      <c r="D45" s="3">
        <v>76.319999999999993</v>
      </c>
      <c r="E45" s="3" t="s">
        <v>15</v>
      </c>
      <c r="F45" s="3" t="s">
        <v>60</v>
      </c>
      <c r="G45" s="3">
        <v>2</v>
      </c>
      <c r="H45" s="3">
        <v>-1</v>
      </c>
      <c r="I45" s="3" t="s">
        <v>3</v>
      </c>
      <c r="J45" s="3">
        <f>B45*G45-B45</f>
        <v>15</v>
      </c>
      <c r="K45" t="s">
        <v>17</v>
      </c>
      <c r="L45" t="s">
        <v>18</v>
      </c>
      <c r="M45" s="3" t="s">
        <v>19</v>
      </c>
      <c r="O45">
        <f>O44+J45</f>
        <v>376.53999999999979</v>
      </c>
    </row>
    <row r="46" spans="1:15" ht="30">
      <c r="A46" s="2">
        <v>41033</v>
      </c>
      <c r="B46" s="3">
        <v>35</v>
      </c>
      <c r="C46" s="3" t="s">
        <v>14</v>
      </c>
      <c r="D46" s="3">
        <v>0</v>
      </c>
      <c r="E46" s="3" t="s">
        <v>15</v>
      </c>
      <c r="F46" s="3" t="s">
        <v>61</v>
      </c>
      <c r="G46" s="3">
        <v>1.6659999999999999</v>
      </c>
      <c r="H46" s="3"/>
      <c r="I46" s="3" t="s">
        <v>14</v>
      </c>
      <c r="J46" s="3">
        <f>D46-B46</f>
        <v>-35</v>
      </c>
      <c r="K46" t="s">
        <v>17</v>
      </c>
      <c r="L46" t="s">
        <v>18</v>
      </c>
      <c r="M46" s="3" t="s">
        <v>19</v>
      </c>
      <c r="O46">
        <f>O45+J46</f>
        <v>341.53999999999979</v>
      </c>
    </row>
    <row r="47" spans="1:15" ht="30">
      <c r="A47" s="2">
        <v>41033</v>
      </c>
      <c r="B47" s="3">
        <v>15</v>
      </c>
      <c r="C47" s="3" t="s">
        <v>14</v>
      </c>
      <c r="D47" s="3">
        <v>0</v>
      </c>
      <c r="E47" s="3" t="s">
        <v>15</v>
      </c>
      <c r="F47" s="3" t="s">
        <v>61</v>
      </c>
      <c r="G47" s="3">
        <v>1.6659999999999999</v>
      </c>
      <c r="H47" s="3">
        <v>-1</v>
      </c>
      <c r="I47" s="3" t="s">
        <v>14</v>
      </c>
      <c r="J47" s="3">
        <f>D47-B47</f>
        <v>-15</v>
      </c>
      <c r="K47" t="s">
        <v>17</v>
      </c>
      <c r="L47" t="s">
        <v>18</v>
      </c>
      <c r="M47" s="3" t="s">
        <v>19</v>
      </c>
      <c r="O47">
        <f>O46+J47</f>
        <v>326.53999999999979</v>
      </c>
    </row>
    <row r="48" spans="1:15" ht="30">
      <c r="A48" s="2">
        <v>41034</v>
      </c>
      <c r="B48" s="3">
        <v>30</v>
      </c>
      <c r="C48" s="3" t="s">
        <v>3</v>
      </c>
      <c r="D48" s="3">
        <v>94.5</v>
      </c>
      <c r="E48" s="3" t="s">
        <v>15</v>
      </c>
      <c r="F48" s="3" t="s">
        <v>62</v>
      </c>
      <c r="G48" s="3">
        <v>2.1</v>
      </c>
      <c r="H48" s="3">
        <v>-1.5</v>
      </c>
      <c r="I48" s="3" t="s">
        <v>3</v>
      </c>
      <c r="J48" s="3">
        <f t="shared" ref="J48:J55" si="2">B48*G48-B48</f>
        <v>33</v>
      </c>
      <c r="K48" t="s">
        <v>17</v>
      </c>
      <c r="L48" t="s">
        <v>18</v>
      </c>
      <c r="M48" s="3" t="s">
        <v>28</v>
      </c>
      <c r="O48">
        <f>O47+J48</f>
        <v>359.53999999999979</v>
      </c>
    </row>
    <row r="49" spans="1:15" ht="30">
      <c r="A49" s="2">
        <v>41034</v>
      </c>
      <c r="B49" s="3">
        <v>120</v>
      </c>
      <c r="C49" s="3" t="s">
        <v>3</v>
      </c>
      <c r="D49" s="3">
        <v>174.08</v>
      </c>
      <c r="E49" s="3" t="s">
        <v>15</v>
      </c>
      <c r="F49" s="3" t="s">
        <v>63</v>
      </c>
      <c r="G49" s="3">
        <v>1.657</v>
      </c>
      <c r="H49" s="3"/>
      <c r="I49" s="3" t="s">
        <v>3</v>
      </c>
      <c r="J49" s="3">
        <f t="shared" si="2"/>
        <v>78.84</v>
      </c>
      <c r="K49" t="s">
        <v>17</v>
      </c>
      <c r="L49" t="s">
        <v>18</v>
      </c>
      <c r="M49" s="3" t="s">
        <v>28</v>
      </c>
      <c r="O49">
        <f>O48+J49</f>
        <v>438.37999999999977</v>
      </c>
    </row>
    <row r="50" spans="1:15" ht="30">
      <c r="A50" s="2">
        <v>41035</v>
      </c>
      <c r="B50" s="3">
        <v>100</v>
      </c>
      <c r="C50" s="3" t="s">
        <v>3</v>
      </c>
      <c r="D50" s="3">
        <v>176.92</v>
      </c>
      <c r="E50" s="3" t="s">
        <v>64</v>
      </c>
      <c r="F50" s="3" t="s">
        <v>65</v>
      </c>
      <c r="G50" s="3">
        <v>1.7689999999999999</v>
      </c>
      <c r="H50" s="3"/>
      <c r="I50" s="3" t="s">
        <v>3</v>
      </c>
      <c r="J50" s="3">
        <f t="shared" si="2"/>
        <v>76.899999999999977</v>
      </c>
      <c r="K50" t="s">
        <v>17</v>
      </c>
      <c r="L50" t="s">
        <v>44</v>
      </c>
      <c r="M50" s="3" t="s">
        <v>19</v>
      </c>
      <c r="O50">
        <f>O49+J50</f>
        <v>515.27999999999975</v>
      </c>
    </row>
    <row r="51" spans="1:15" ht="30">
      <c r="A51" s="2">
        <v>41036</v>
      </c>
      <c r="B51" s="3">
        <v>50</v>
      </c>
      <c r="C51" s="3" t="s">
        <v>3</v>
      </c>
      <c r="D51" s="3">
        <v>93.48</v>
      </c>
      <c r="E51" s="3" t="s">
        <v>64</v>
      </c>
      <c r="F51" s="3" t="s">
        <v>66</v>
      </c>
      <c r="G51" s="3">
        <v>1.869</v>
      </c>
      <c r="H51" s="3"/>
      <c r="I51" s="3" t="s">
        <v>3</v>
      </c>
      <c r="J51" s="3">
        <f t="shared" si="2"/>
        <v>43.45</v>
      </c>
      <c r="K51" t="s">
        <v>17</v>
      </c>
      <c r="L51" t="s">
        <v>18</v>
      </c>
      <c r="M51" s="3" t="s">
        <v>19</v>
      </c>
      <c r="O51">
        <f>O50+J51</f>
        <v>558.72999999999979</v>
      </c>
    </row>
    <row r="52" spans="1:15" ht="30">
      <c r="A52" s="2">
        <v>41036</v>
      </c>
      <c r="B52" s="3">
        <v>35</v>
      </c>
      <c r="C52" s="3" t="s">
        <v>3</v>
      </c>
      <c r="D52" s="3">
        <v>91.67</v>
      </c>
      <c r="E52" s="3" t="s">
        <v>15</v>
      </c>
      <c r="F52" s="3" t="s">
        <v>67</v>
      </c>
      <c r="G52" s="3">
        <v>1.833</v>
      </c>
      <c r="H52" s="3"/>
      <c r="I52" s="3" t="s">
        <v>3</v>
      </c>
      <c r="J52" s="3">
        <f t="shared" si="2"/>
        <v>29.155000000000001</v>
      </c>
      <c r="K52" t="s">
        <v>17</v>
      </c>
      <c r="L52" t="s">
        <v>18</v>
      </c>
      <c r="M52" s="3" t="s">
        <v>19</v>
      </c>
      <c r="O52">
        <f>O51+J52</f>
        <v>587.88499999999976</v>
      </c>
    </row>
    <row r="53" spans="1:15" ht="30">
      <c r="A53" s="2">
        <v>41036</v>
      </c>
      <c r="B53" s="3">
        <v>15</v>
      </c>
      <c r="C53" s="3" t="s">
        <v>3</v>
      </c>
      <c r="D53" s="3">
        <v>91.67</v>
      </c>
      <c r="E53" s="3" t="s">
        <v>15</v>
      </c>
      <c r="F53" s="3" t="s">
        <v>67</v>
      </c>
      <c r="G53" s="3">
        <v>2.2000000000000002</v>
      </c>
      <c r="H53" s="3">
        <v>-1</v>
      </c>
      <c r="I53" s="3" t="s">
        <v>3</v>
      </c>
      <c r="J53" s="3">
        <f t="shared" si="2"/>
        <v>18</v>
      </c>
      <c r="K53" t="s">
        <v>17</v>
      </c>
      <c r="L53" t="s">
        <v>18</v>
      </c>
      <c r="M53" s="3" t="s">
        <v>19</v>
      </c>
      <c r="O53">
        <f>O52+J53</f>
        <v>605.88499999999976</v>
      </c>
    </row>
    <row r="54" spans="1:15" ht="45">
      <c r="A54" s="2">
        <v>41036</v>
      </c>
      <c r="B54" s="3">
        <v>35</v>
      </c>
      <c r="C54" s="3" t="s">
        <v>3</v>
      </c>
      <c r="D54" s="3">
        <v>79.41</v>
      </c>
      <c r="E54" s="3" t="s">
        <v>15</v>
      </c>
      <c r="F54" s="3" t="s">
        <v>68</v>
      </c>
      <c r="G54" s="3">
        <v>1.5880000000000001</v>
      </c>
      <c r="H54" s="3"/>
      <c r="I54" s="3" t="s">
        <v>3</v>
      </c>
      <c r="J54" s="3">
        <f t="shared" si="2"/>
        <v>20.580000000000005</v>
      </c>
      <c r="K54" t="s">
        <v>17</v>
      </c>
      <c r="L54" t="s">
        <v>18</v>
      </c>
      <c r="M54" s="3" t="s">
        <v>19</v>
      </c>
      <c r="O54">
        <f>O53+J54</f>
        <v>626.4649999999998</v>
      </c>
    </row>
    <row r="55" spans="1:15" ht="45">
      <c r="A55" s="2">
        <v>41036</v>
      </c>
      <c r="B55" s="3">
        <v>15</v>
      </c>
      <c r="C55" s="3" t="s">
        <v>3</v>
      </c>
      <c r="D55" s="3">
        <v>79.41</v>
      </c>
      <c r="E55" s="3" t="s">
        <v>15</v>
      </c>
      <c r="F55" s="3" t="s">
        <v>68</v>
      </c>
      <c r="G55" s="3">
        <v>2</v>
      </c>
      <c r="H55" s="3">
        <v>-1</v>
      </c>
      <c r="I55" s="3" t="s">
        <v>3</v>
      </c>
      <c r="J55" s="3">
        <f t="shared" si="2"/>
        <v>15</v>
      </c>
      <c r="K55" t="s">
        <v>17</v>
      </c>
      <c r="L55" t="s">
        <v>18</v>
      </c>
      <c r="M55" s="3" t="s">
        <v>19</v>
      </c>
      <c r="O55">
        <f>O54+J55</f>
        <v>641.4649999999998</v>
      </c>
    </row>
    <row r="56" spans="1:15" ht="30">
      <c r="A56" s="2">
        <v>41036</v>
      </c>
      <c r="B56" s="3">
        <v>35</v>
      </c>
      <c r="C56" s="3" t="s">
        <v>14</v>
      </c>
      <c r="D56" s="3">
        <v>0</v>
      </c>
      <c r="E56" s="3" t="s">
        <v>15</v>
      </c>
      <c r="F56" s="3" t="s">
        <v>69</v>
      </c>
      <c r="G56" s="3">
        <v>1.833</v>
      </c>
      <c r="H56" s="3"/>
      <c r="I56" s="3" t="s">
        <v>14</v>
      </c>
      <c r="J56" s="3">
        <f>D56-B56</f>
        <v>-35</v>
      </c>
      <c r="K56" t="s">
        <v>17</v>
      </c>
      <c r="L56" t="s">
        <v>18</v>
      </c>
      <c r="M56" s="3" t="s">
        <v>19</v>
      </c>
      <c r="O56">
        <f>O55+J56</f>
        <v>606.4649999999998</v>
      </c>
    </row>
    <row r="57" spans="1:15" ht="30">
      <c r="A57" s="2">
        <v>41036</v>
      </c>
      <c r="B57" s="3">
        <v>15</v>
      </c>
      <c r="C57" s="3" t="s">
        <v>14</v>
      </c>
      <c r="D57" s="3">
        <v>0</v>
      </c>
      <c r="E57" s="3" t="s">
        <v>15</v>
      </c>
      <c r="F57" s="3" t="s">
        <v>69</v>
      </c>
      <c r="G57" s="3">
        <v>1.833</v>
      </c>
      <c r="H57" s="3">
        <v>-1</v>
      </c>
      <c r="I57" s="3" t="s">
        <v>14</v>
      </c>
      <c r="J57" s="3">
        <f>D57-B57</f>
        <v>-15</v>
      </c>
      <c r="K57" t="s">
        <v>17</v>
      </c>
      <c r="L57" t="s">
        <v>18</v>
      </c>
      <c r="M57" s="3" t="s">
        <v>19</v>
      </c>
      <c r="O57">
        <f>O56+J57</f>
        <v>591.4649999999998</v>
      </c>
    </row>
    <row r="58" spans="1:15">
      <c r="A58" s="2">
        <v>41036</v>
      </c>
      <c r="B58" s="3">
        <v>100</v>
      </c>
      <c r="C58" s="3" t="s">
        <v>3</v>
      </c>
      <c r="F58" s="8" t="s">
        <v>70</v>
      </c>
      <c r="G58" s="3">
        <v>1.6</v>
      </c>
      <c r="I58" s="3" t="s">
        <v>3</v>
      </c>
      <c r="J58" s="3">
        <f>B58*G58-B58</f>
        <v>60</v>
      </c>
      <c r="K58" t="s">
        <v>17</v>
      </c>
      <c r="L58" t="s">
        <v>44</v>
      </c>
      <c r="M58" s="3" t="s">
        <v>19</v>
      </c>
      <c r="O58">
        <f>O57+J58</f>
        <v>651.4649999999998</v>
      </c>
    </row>
    <row r="59" spans="1:15" ht="30">
      <c r="A59" s="2">
        <v>41037</v>
      </c>
      <c r="B59" s="3">
        <v>35</v>
      </c>
      <c r="C59" s="3" t="s">
        <v>14</v>
      </c>
      <c r="D59" s="3">
        <v>0</v>
      </c>
      <c r="E59" s="3" t="s">
        <v>15</v>
      </c>
      <c r="F59" s="3" t="s">
        <v>71</v>
      </c>
      <c r="G59" s="3">
        <v>1.833</v>
      </c>
      <c r="H59" s="3"/>
      <c r="I59" s="3" t="s">
        <v>14</v>
      </c>
      <c r="J59" s="3">
        <f>D59-B59</f>
        <v>-35</v>
      </c>
      <c r="K59" t="s">
        <v>17</v>
      </c>
      <c r="L59" t="s">
        <v>18</v>
      </c>
      <c r="M59" s="3" t="s">
        <v>19</v>
      </c>
      <c r="O59">
        <f>O58+J59</f>
        <v>616.4649999999998</v>
      </c>
    </row>
    <row r="60" spans="1:15" ht="30">
      <c r="A60" s="2">
        <v>41037</v>
      </c>
      <c r="B60" s="3">
        <v>15</v>
      </c>
      <c r="C60" s="3" t="s">
        <v>14</v>
      </c>
      <c r="D60" s="3">
        <v>0</v>
      </c>
      <c r="E60" s="3" t="s">
        <v>15</v>
      </c>
      <c r="F60" s="3" t="s">
        <v>71</v>
      </c>
      <c r="G60" s="3">
        <v>1.833</v>
      </c>
      <c r="H60" s="3">
        <v>-1</v>
      </c>
      <c r="I60" s="3" t="s">
        <v>14</v>
      </c>
      <c r="J60" s="3">
        <f>D60-B60</f>
        <v>-15</v>
      </c>
      <c r="K60" t="s">
        <v>17</v>
      </c>
      <c r="L60" t="s">
        <v>18</v>
      </c>
      <c r="M60" s="3" t="s">
        <v>19</v>
      </c>
      <c r="O60">
        <f>O59+J60</f>
        <v>601.4649999999998</v>
      </c>
    </row>
    <row r="61" spans="1:15" ht="30">
      <c r="A61" s="2">
        <v>41037</v>
      </c>
      <c r="B61" s="3">
        <v>30</v>
      </c>
      <c r="C61" s="3" t="s">
        <v>3</v>
      </c>
      <c r="D61" s="3">
        <v>87.86</v>
      </c>
      <c r="E61" s="3" t="s">
        <v>15</v>
      </c>
      <c r="F61" s="3" t="s">
        <v>72</v>
      </c>
      <c r="G61" s="3">
        <v>1.952</v>
      </c>
      <c r="H61" s="3"/>
      <c r="I61" s="3" t="s">
        <v>3</v>
      </c>
      <c r="J61" s="3">
        <f>B61*G61-B61</f>
        <v>28.560000000000002</v>
      </c>
      <c r="K61" t="s">
        <v>17</v>
      </c>
      <c r="L61" t="s">
        <v>18</v>
      </c>
      <c r="M61" s="3" t="s">
        <v>28</v>
      </c>
      <c r="O61">
        <f>O60+J61</f>
        <v>630.02499999999986</v>
      </c>
    </row>
    <row r="62" spans="1:15" ht="30">
      <c r="A62" s="2">
        <v>41037</v>
      </c>
      <c r="B62" s="3">
        <v>120</v>
      </c>
      <c r="C62" s="3" t="s">
        <v>3</v>
      </c>
      <c r="D62" s="3">
        <v>150.65</v>
      </c>
      <c r="E62" s="3" t="s">
        <v>15</v>
      </c>
      <c r="F62" s="3" t="s">
        <v>73</v>
      </c>
      <c r="G62" s="3">
        <v>1.4339999999999999</v>
      </c>
      <c r="H62" s="3">
        <v>1.5</v>
      </c>
      <c r="I62" s="3" t="s">
        <v>3</v>
      </c>
      <c r="J62" s="3">
        <f>B62*G62-B62</f>
        <v>52.079999999999984</v>
      </c>
      <c r="K62" t="s">
        <v>17</v>
      </c>
      <c r="L62" t="s">
        <v>18</v>
      </c>
      <c r="M62" s="3" t="s">
        <v>28</v>
      </c>
      <c r="O62">
        <f>O61+J62</f>
        <v>682.10499999999979</v>
      </c>
    </row>
    <row r="63" spans="1:15">
      <c r="A63" s="2">
        <v>41037</v>
      </c>
      <c r="B63" s="3">
        <v>100</v>
      </c>
      <c r="C63" s="3" t="s">
        <v>3</v>
      </c>
      <c r="F63" s="8" t="s">
        <v>74</v>
      </c>
      <c r="G63" s="3">
        <v>1.4</v>
      </c>
      <c r="I63" s="3" t="s">
        <v>3</v>
      </c>
      <c r="J63" s="3">
        <f>B63*G63-B63</f>
        <v>40</v>
      </c>
      <c r="K63" t="s">
        <v>17</v>
      </c>
      <c r="L63" t="s">
        <v>44</v>
      </c>
      <c r="M63" s="3" t="s">
        <v>19</v>
      </c>
      <c r="O63">
        <f>O62+J63</f>
        <v>722.10499999999979</v>
      </c>
    </row>
    <row r="64" spans="1:15">
      <c r="A64" s="2">
        <v>41037</v>
      </c>
      <c r="B64" s="3">
        <v>100</v>
      </c>
      <c r="C64" s="3" t="s">
        <v>3</v>
      </c>
      <c r="F64" s="3" t="s">
        <v>75</v>
      </c>
      <c r="G64">
        <v>1.5</v>
      </c>
      <c r="I64" s="3" t="s">
        <v>3</v>
      </c>
      <c r="J64" s="3">
        <f>B64*G64-B64</f>
        <v>50</v>
      </c>
      <c r="K64" t="s">
        <v>17</v>
      </c>
      <c r="L64" t="s">
        <v>44</v>
      </c>
      <c r="M64" s="3" t="s">
        <v>19</v>
      </c>
      <c r="O64">
        <f>O63+J64</f>
        <v>772.10499999999979</v>
      </c>
    </row>
    <row r="65" spans="1:15" ht="30">
      <c r="A65" s="2">
        <v>41038</v>
      </c>
      <c r="B65" s="3">
        <v>30</v>
      </c>
      <c r="C65" s="3" t="s">
        <v>14</v>
      </c>
      <c r="D65" s="3">
        <v>0</v>
      </c>
      <c r="E65" s="3" t="s">
        <v>15</v>
      </c>
      <c r="F65" s="3" t="s">
        <v>76</v>
      </c>
      <c r="G65" s="3">
        <v>2.0299999999999998</v>
      </c>
      <c r="H65" s="3"/>
      <c r="I65" s="3" t="s">
        <v>14</v>
      </c>
      <c r="J65" s="3">
        <f>D65-B65</f>
        <v>-30</v>
      </c>
      <c r="K65" t="s">
        <v>17</v>
      </c>
      <c r="L65" t="s">
        <v>18</v>
      </c>
      <c r="M65" s="3" t="s">
        <v>28</v>
      </c>
      <c r="O65">
        <f>O64+J65</f>
        <v>742.10499999999979</v>
      </c>
    </row>
    <row r="66" spans="1:15" ht="30">
      <c r="A66" s="2">
        <v>41038</v>
      </c>
      <c r="B66" s="3">
        <v>120</v>
      </c>
      <c r="C66" s="3" t="s">
        <v>14</v>
      </c>
      <c r="D66" s="3">
        <v>0</v>
      </c>
      <c r="E66" s="3" t="s">
        <v>15</v>
      </c>
      <c r="F66" s="3" t="s">
        <v>77</v>
      </c>
      <c r="G66" s="3">
        <v>1.4339999999999999</v>
      </c>
      <c r="H66" s="3">
        <v>1.5</v>
      </c>
      <c r="I66" s="3" t="s">
        <v>14</v>
      </c>
      <c r="J66" s="3">
        <f>D66-B66</f>
        <v>-120</v>
      </c>
      <c r="K66" t="s">
        <v>17</v>
      </c>
      <c r="L66" t="s">
        <v>18</v>
      </c>
      <c r="M66" s="3" t="s">
        <v>28</v>
      </c>
      <c r="O66">
        <f>O65+J66</f>
        <v>622.10499999999979</v>
      </c>
    </row>
    <row r="67" spans="1:15" ht="45">
      <c r="A67" s="2">
        <v>41039</v>
      </c>
      <c r="B67" s="3">
        <v>120</v>
      </c>
      <c r="C67" s="3" t="s">
        <v>3</v>
      </c>
      <c r="D67" s="3">
        <v>90</v>
      </c>
      <c r="E67" s="3" t="s">
        <v>15</v>
      </c>
      <c r="F67" s="3" t="s">
        <v>78</v>
      </c>
      <c r="G67" s="3">
        <v>1.4</v>
      </c>
      <c r="H67" s="3">
        <v>1.5</v>
      </c>
      <c r="I67" s="3" t="s">
        <v>3</v>
      </c>
      <c r="J67" s="3">
        <f>B67*G67-B67</f>
        <v>48</v>
      </c>
      <c r="K67" t="s">
        <v>17</v>
      </c>
      <c r="L67" t="s">
        <v>18</v>
      </c>
      <c r="M67" s="3" t="s">
        <v>28</v>
      </c>
      <c r="N67" s="3" t="s">
        <v>79</v>
      </c>
      <c r="O67">
        <f>O66+J67</f>
        <v>670.10499999999979</v>
      </c>
    </row>
    <row r="68" spans="1:15" ht="45">
      <c r="A68" s="2">
        <v>41039</v>
      </c>
      <c r="B68" s="3">
        <v>30</v>
      </c>
      <c r="C68" s="3" t="s">
        <v>3</v>
      </c>
      <c r="D68" s="3">
        <v>168.25</v>
      </c>
      <c r="E68" s="3" t="s">
        <v>15</v>
      </c>
      <c r="F68" s="3" t="s">
        <v>80</v>
      </c>
      <c r="G68" s="3">
        <v>1.8</v>
      </c>
      <c r="H68" s="3"/>
      <c r="I68" s="3" t="s">
        <v>3</v>
      </c>
      <c r="J68" s="3">
        <f>B68*G68-B68</f>
        <v>24</v>
      </c>
      <c r="K68" t="s">
        <v>17</v>
      </c>
      <c r="L68" t="s">
        <v>18</v>
      </c>
      <c r="M68" s="3" t="s">
        <v>28</v>
      </c>
      <c r="N68" s="3" t="s">
        <v>79</v>
      </c>
      <c r="O68">
        <f>O67+J68</f>
        <v>694.10499999999979</v>
      </c>
    </row>
    <row r="69" spans="1:15">
      <c r="A69" s="2">
        <v>41039</v>
      </c>
      <c r="B69" s="3">
        <v>70</v>
      </c>
      <c r="C69" s="3" t="s">
        <v>3</v>
      </c>
      <c r="E69" s="3" t="s">
        <v>15</v>
      </c>
      <c r="F69" s="3" t="s">
        <v>81</v>
      </c>
      <c r="G69" s="3">
        <v>1.62</v>
      </c>
      <c r="I69" s="3" t="s">
        <v>3</v>
      </c>
      <c r="J69" s="3">
        <f t="shared" ref="J69:J70" si="3">B69*G69-B69</f>
        <v>43.400000000000006</v>
      </c>
      <c r="K69" t="s">
        <v>17</v>
      </c>
      <c r="L69" t="s">
        <v>44</v>
      </c>
      <c r="M69" s="3" t="s">
        <v>19</v>
      </c>
      <c r="O69">
        <f>O68+J69</f>
        <v>737.50499999999977</v>
      </c>
    </row>
    <row r="70" spans="1:15">
      <c r="A70" s="2">
        <v>41039</v>
      </c>
      <c r="B70" s="3">
        <v>30</v>
      </c>
      <c r="C70" s="3" t="s">
        <v>3</v>
      </c>
      <c r="E70" s="3" t="s">
        <v>15</v>
      </c>
      <c r="F70" s="3" t="s">
        <v>81</v>
      </c>
      <c r="G70" s="3">
        <v>1.8</v>
      </c>
      <c r="H70">
        <v>-1</v>
      </c>
      <c r="I70" s="3" t="s">
        <v>3</v>
      </c>
      <c r="J70" s="3">
        <f t="shared" si="3"/>
        <v>24</v>
      </c>
      <c r="K70" t="s">
        <v>17</v>
      </c>
      <c r="L70" t="s">
        <v>44</v>
      </c>
      <c r="M70" s="3" t="s">
        <v>19</v>
      </c>
      <c r="O70">
        <f>O69+J70</f>
        <v>761.50499999999977</v>
      </c>
    </row>
    <row r="71" spans="1:15">
      <c r="A71" s="2">
        <v>41039</v>
      </c>
      <c r="B71" s="3">
        <v>100</v>
      </c>
      <c r="C71" s="3" t="s">
        <v>14</v>
      </c>
      <c r="E71" s="3" t="s">
        <v>15</v>
      </c>
      <c r="F71" s="3" t="s">
        <v>82</v>
      </c>
      <c r="G71" s="3">
        <v>1.6</v>
      </c>
      <c r="I71" s="3" t="s">
        <v>14</v>
      </c>
      <c r="J71">
        <v>-100</v>
      </c>
      <c r="K71" t="s">
        <v>17</v>
      </c>
      <c r="L71" t="s">
        <v>44</v>
      </c>
      <c r="M71" s="3" t="s">
        <v>19</v>
      </c>
      <c r="O71">
        <f>O70+J71</f>
        <v>661.50499999999977</v>
      </c>
    </row>
    <row r="72" spans="1:15">
      <c r="A72" s="2">
        <v>41039</v>
      </c>
      <c r="B72" s="3">
        <v>300</v>
      </c>
      <c r="C72" s="3" t="s">
        <v>3</v>
      </c>
      <c r="E72" s="3" t="s">
        <v>15</v>
      </c>
      <c r="F72" s="3" t="s">
        <v>82</v>
      </c>
      <c r="G72" s="3">
        <v>1.6</v>
      </c>
      <c r="I72" s="3" t="s">
        <v>3</v>
      </c>
      <c r="J72" s="3">
        <f>B72*G72-B72</f>
        <v>180</v>
      </c>
      <c r="K72" t="s">
        <v>17</v>
      </c>
      <c r="L72" t="s">
        <v>44</v>
      </c>
      <c r="M72" s="3" t="s">
        <v>28</v>
      </c>
      <c r="O72">
        <f>O71+J72</f>
        <v>841.50499999999977</v>
      </c>
    </row>
    <row r="73" spans="1:15">
      <c r="A73" s="2">
        <v>41040</v>
      </c>
      <c r="B73" s="3">
        <v>100</v>
      </c>
      <c r="C73" s="3" t="s">
        <v>14</v>
      </c>
      <c r="D73" s="3">
        <v>0</v>
      </c>
      <c r="E73" s="3" t="s">
        <v>15</v>
      </c>
      <c r="F73" s="3" t="s">
        <v>83</v>
      </c>
      <c r="G73" s="3">
        <v>1.833</v>
      </c>
      <c r="H73" s="3">
        <v>-8.5</v>
      </c>
      <c r="I73" s="3" t="s">
        <v>14</v>
      </c>
      <c r="J73">
        <v>-100</v>
      </c>
      <c r="K73" t="s">
        <v>17</v>
      </c>
      <c r="L73" t="s">
        <v>44</v>
      </c>
      <c r="M73" s="3" t="s">
        <v>19</v>
      </c>
      <c r="O73">
        <f>O72+J73</f>
        <v>741.50499999999977</v>
      </c>
    </row>
    <row r="74" spans="1:15">
      <c r="A74" s="2">
        <v>41040</v>
      </c>
      <c r="B74" s="3">
        <v>100</v>
      </c>
      <c r="C74" s="3" t="s">
        <v>14</v>
      </c>
      <c r="D74" s="3">
        <v>0</v>
      </c>
      <c r="E74" s="3" t="s">
        <v>15</v>
      </c>
      <c r="F74" s="3" t="s">
        <v>84</v>
      </c>
      <c r="G74" s="3">
        <v>1.833</v>
      </c>
      <c r="H74" s="3">
        <v>-7.5</v>
      </c>
      <c r="I74" s="3" t="s">
        <v>14</v>
      </c>
      <c r="J74">
        <v>-100</v>
      </c>
      <c r="K74" t="s">
        <v>17</v>
      </c>
      <c r="L74" t="s">
        <v>44</v>
      </c>
      <c r="M74" s="3" t="s">
        <v>19</v>
      </c>
      <c r="O74">
        <f>O73+J74</f>
        <v>641.50499999999977</v>
      </c>
    </row>
    <row r="75" spans="1:15" ht="30">
      <c r="A75" s="2">
        <v>41040</v>
      </c>
      <c r="B75" s="3">
        <v>30</v>
      </c>
      <c r="C75" s="3" t="s">
        <v>3</v>
      </c>
      <c r="D75" s="3">
        <v>67.5</v>
      </c>
      <c r="E75" s="3" t="s">
        <v>15</v>
      </c>
      <c r="F75" s="3" t="s">
        <v>85</v>
      </c>
      <c r="G75" s="3">
        <v>2</v>
      </c>
      <c r="H75" s="3">
        <v>-1.5</v>
      </c>
      <c r="I75" s="3" t="s">
        <v>3</v>
      </c>
      <c r="J75" s="3">
        <f t="shared" ref="J75:J76" si="4">B75*G75-B75</f>
        <v>30</v>
      </c>
      <c r="K75" t="s">
        <v>17</v>
      </c>
      <c r="L75" t="s">
        <v>44</v>
      </c>
      <c r="M75" s="3" t="s">
        <v>19</v>
      </c>
      <c r="O75">
        <f>O74+J75</f>
        <v>671.50499999999977</v>
      </c>
    </row>
    <row r="76" spans="1:15" ht="30">
      <c r="A76" s="2">
        <v>41040</v>
      </c>
      <c r="B76" s="3">
        <v>70</v>
      </c>
      <c r="C76" s="3" t="s">
        <v>3</v>
      </c>
      <c r="D76" s="3">
        <v>110.7</v>
      </c>
      <c r="E76" s="3" t="s">
        <v>15</v>
      </c>
      <c r="F76" s="3" t="s">
        <v>86</v>
      </c>
      <c r="G76" s="3">
        <v>1.581</v>
      </c>
      <c r="H76" s="3"/>
      <c r="I76" s="3" t="s">
        <v>3</v>
      </c>
      <c r="J76" s="3">
        <f t="shared" si="4"/>
        <v>40.67</v>
      </c>
      <c r="K76" t="s">
        <v>17</v>
      </c>
      <c r="L76" t="s">
        <v>44</v>
      </c>
      <c r="M76" s="3" t="s">
        <v>19</v>
      </c>
      <c r="O76">
        <f>O75+J76</f>
        <v>712.17499999999973</v>
      </c>
    </row>
    <row r="77" spans="1:15" ht="30">
      <c r="A77" s="2">
        <v>41040</v>
      </c>
      <c r="B77" s="3">
        <v>30</v>
      </c>
      <c r="C77" s="3" t="s">
        <v>14</v>
      </c>
      <c r="D77" s="3">
        <v>0</v>
      </c>
      <c r="E77" s="3" t="s">
        <v>15</v>
      </c>
      <c r="F77" s="3" t="s">
        <v>87</v>
      </c>
      <c r="G77" s="3">
        <v>2.5</v>
      </c>
      <c r="H77" s="3">
        <v>-1.5</v>
      </c>
      <c r="I77" s="3" t="s">
        <v>14</v>
      </c>
      <c r="J77" s="3">
        <f>D77-B77</f>
        <v>-30</v>
      </c>
      <c r="K77" t="s">
        <v>17</v>
      </c>
      <c r="L77" t="s">
        <v>44</v>
      </c>
      <c r="M77" s="3" t="s">
        <v>19</v>
      </c>
      <c r="O77">
        <f>O76+J77</f>
        <v>682.17499999999973</v>
      </c>
    </row>
    <row r="78" spans="1:15" ht="30">
      <c r="A78" s="2">
        <v>41040</v>
      </c>
      <c r="B78" s="3">
        <v>70</v>
      </c>
      <c r="C78" s="3" t="s">
        <v>14</v>
      </c>
      <c r="D78" s="3">
        <v>0</v>
      </c>
      <c r="E78" s="3" t="s">
        <v>15</v>
      </c>
      <c r="F78" s="3" t="s">
        <v>88</v>
      </c>
      <c r="G78" s="3">
        <v>1.6990000000000001</v>
      </c>
      <c r="H78" s="3"/>
      <c r="I78" s="3" t="s">
        <v>14</v>
      </c>
      <c r="J78" s="3">
        <f>D78-B78</f>
        <v>-70</v>
      </c>
      <c r="K78" t="s">
        <v>17</v>
      </c>
      <c r="L78" t="s">
        <v>44</v>
      </c>
      <c r="M78" s="3" t="s">
        <v>19</v>
      </c>
      <c r="O78">
        <f>O77+J78</f>
        <v>612.17499999999973</v>
      </c>
    </row>
    <row r="79" spans="1:15" ht="30">
      <c r="A79" s="2">
        <v>41040</v>
      </c>
      <c r="B79" s="3">
        <v>30</v>
      </c>
      <c r="C79" s="3" t="s">
        <v>14</v>
      </c>
      <c r="D79" s="3">
        <v>0</v>
      </c>
      <c r="E79" s="3" t="s">
        <v>15</v>
      </c>
      <c r="F79" s="3" t="s">
        <v>89</v>
      </c>
      <c r="G79" s="3">
        <v>2.15</v>
      </c>
      <c r="H79" s="3">
        <v>-1.5</v>
      </c>
      <c r="I79" s="3" t="s">
        <v>14</v>
      </c>
      <c r="J79" s="3">
        <f>D79-B79</f>
        <v>-30</v>
      </c>
      <c r="K79" t="s">
        <v>17</v>
      </c>
      <c r="L79" t="s">
        <v>44</v>
      </c>
      <c r="M79" s="3" t="s">
        <v>19</v>
      </c>
      <c r="O79">
        <f>O78+J79</f>
        <v>582.17499999999973</v>
      </c>
    </row>
    <row r="80" spans="1:15" ht="30">
      <c r="A80" s="2">
        <v>41040</v>
      </c>
      <c r="B80" s="3">
        <v>70</v>
      </c>
      <c r="C80" s="3" t="s">
        <v>14</v>
      </c>
      <c r="D80" s="3">
        <v>0</v>
      </c>
      <c r="E80" s="3" t="s">
        <v>15</v>
      </c>
      <c r="F80" s="3" t="s">
        <v>90</v>
      </c>
      <c r="G80" s="3">
        <v>1.6890000000000001</v>
      </c>
      <c r="H80" s="3"/>
      <c r="I80" s="3" t="s">
        <v>14</v>
      </c>
      <c r="J80" s="3">
        <f>D80-B80</f>
        <v>-70</v>
      </c>
      <c r="K80" t="s">
        <v>17</v>
      </c>
      <c r="L80" t="s">
        <v>44</v>
      </c>
      <c r="M80" s="3" t="s">
        <v>19</v>
      </c>
      <c r="O80">
        <f>O79+J80</f>
        <v>512.17499999999973</v>
      </c>
    </row>
    <row r="81" spans="1:15">
      <c r="A81" s="2">
        <v>41041</v>
      </c>
      <c r="B81" s="3">
        <v>300</v>
      </c>
      <c r="C81" s="3" t="s">
        <v>3</v>
      </c>
      <c r="D81" s="3">
        <v>0</v>
      </c>
      <c r="E81" s="3" t="s">
        <v>15</v>
      </c>
      <c r="F81" s="3" t="s">
        <v>84</v>
      </c>
      <c r="G81" s="3">
        <v>2</v>
      </c>
      <c r="H81" s="3">
        <v>-7.5</v>
      </c>
      <c r="I81" s="3" t="s">
        <v>3</v>
      </c>
      <c r="J81" s="3">
        <f t="shared" ref="J81" si="5">B81*G81-B81</f>
        <v>300</v>
      </c>
      <c r="K81" t="s">
        <v>17</v>
      </c>
      <c r="L81" t="s">
        <v>44</v>
      </c>
      <c r="M81" s="3" t="s">
        <v>28</v>
      </c>
      <c r="O81">
        <f>O80+J81</f>
        <v>812.17499999999973</v>
      </c>
    </row>
    <row r="82" spans="1:15" ht="30">
      <c r="A82" s="2">
        <v>41041</v>
      </c>
      <c r="B82" s="3">
        <v>60</v>
      </c>
      <c r="C82" s="3" t="s">
        <v>14</v>
      </c>
      <c r="D82" s="3">
        <v>0</v>
      </c>
      <c r="E82" s="3" t="s">
        <v>15</v>
      </c>
      <c r="F82" s="3" t="s">
        <v>87</v>
      </c>
      <c r="G82" s="3">
        <v>2.5</v>
      </c>
      <c r="H82" s="3">
        <v>-1.5</v>
      </c>
      <c r="I82" s="3" t="s">
        <v>14</v>
      </c>
      <c r="J82" s="3">
        <f>D82-B82</f>
        <v>-60</v>
      </c>
      <c r="K82" t="s">
        <v>17</v>
      </c>
      <c r="L82" t="s">
        <v>44</v>
      </c>
      <c r="M82" s="3" t="s">
        <v>28</v>
      </c>
      <c r="O82">
        <f>O81+J82</f>
        <v>752.17499999999973</v>
      </c>
    </row>
    <row r="83" spans="1:15" ht="30">
      <c r="A83" s="2">
        <v>41041</v>
      </c>
      <c r="B83" s="3">
        <v>240</v>
      </c>
      <c r="C83" s="3" t="s">
        <v>14</v>
      </c>
      <c r="D83" s="3">
        <v>0</v>
      </c>
      <c r="E83" s="3" t="s">
        <v>15</v>
      </c>
      <c r="F83" s="3" t="s">
        <v>88</v>
      </c>
      <c r="G83" s="3">
        <v>1.6990000000000001</v>
      </c>
      <c r="H83" s="3"/>
      <c r="I83" s="3" t="s">
        <v>14</v>
      </c>
      <c r="J83" s="3">
        <f>D83-B83</f>
        <v>-240</v>
      </c>
      <c r="K83" t="s">
        <v>17</v>
      </c>
      <c r="L83" t="s">
        <v>44</v>
      </c>
      <c r="M83" s="3" t="s">
        <v>28</v>
      </c>
      <c r="O83">
        <f>O82+J83</f>
        <v>512.17499999999973</v>
      </c>
    </row>
    <row r="84" spans="1:15" ht="30">
      <c r="A84" s="2">
        <v>41041</v>
      </c>
      <c r="B84" s="3">
        <v>60</v>
      </c>
      <c r="C84" s="3" t="s">
        <v>3</v>
      </c>
      <c r="D84" s="3">
        <v>0</v>
      </c>
      <c r="E84" s="3" t="s">
        <v>15</v>
      </c>
      <c r="F84" s="3" t="s">
        <v>89</v>
      </c>
      <c r="G84" s="3">
        <v>1.8</v>
      </c>
      <c r="H84" s="3">
        <v>-1.5</v>
      </c>
      <c r="I84" s="3" t="s">
        <v>3</v>
      </c>
      <c r="J84" s="3">
        <f t="shared" ref="J84:J86" si="6">B84*G84-B84</f>
        <v>48</v>
      </c>
      <c r="K84" t="s">
        <v>17</v>
      </c>
      <c r="L84" t="s">
        <v>44</v>
      </c>
      <c r="M84" s="3" t="s">
        <v>28</v>
      </c>
      <c r="O84">
        <f>O83+J84</f>
        <v>560.17499999999973</v>
      </c>
    </row>
    <row r="85" spans="1:15" ht="30">
      <c r="A85" s="2">
        <v>41041</v>
      </c>
      <c r="B85" s="3">
        <v>240</v>
      </c>
      <c r="C85" s="3" t="s">
        <v>3</v>
      </c>
      <c r="D85" s="3">
        <v>0</v>
      </c>
      <c r="E85" s="3" t="s">
        <v>15</v>
      </c>
      <c r="F85" s="3" t="s">
        <v>90</v>
      </c>
      <c r="G85" s="3">
        <v>1.6890000000000001</v>
      </c>
      <c r="H85" s="3"/>
      <c r="I85" s="3" t="s">
        <v>3</v>
      </c>
      <c r="J85" s="3">
        <f t="shared" si="6"/>
        <v>165.36</v>
      </c>
      <c r="K85" t="s">
        <v>17</v>
      </c>
      <c r="L85" t="s">
        <v>44</v>
      </c>
      <c r="M85" s="3" t="s">
        <v>28</v>
      </c>
      <c r="O85">
        <f>O84+J85</f>
        <v>725.53499999999974</v>
      </c>
    </row>
    <row r="86" spans="1:15">
      <c r="A86" s="2">
        <v>41041</v>
      </c>
      <c r="B86" s="3">
        <v>300</v>
      </c>
      <c r="C86" s="3" t="s">
        <v>3</v>
      </c>
      <c r="D86" s="3">
        <v>0</v>
      </c>
      <c r="E86" s="3" t="s">
        <v>15</v>
      </c>
      <c r="F86" s="3" t="s">
        <v>83</v>
      </c>
      <c r="G86" s="3">
        <v>2</v>
      </c>
      <c r="H86" s="3">
        <v>-8.5</v>
      </c>
      <c r="I86" s="3" t="s">
        <v>3</v>
      </c>
      <c r="J86" s="3">
        <f t="shared" si="6"/>
        <v>300</v>
      </c>
      <c r="K86" t="s">
        <v>17</v>
      </c>
      <c r="L86" t="s">
        <v>44</v>
      </c>
      <c r="M86" s="3" t="s">
        <v>28</v>
      </c>
      <c r="O86">
        <f>O85+J86</f>
        <v>1025.5349999999999</v>
      </c>
    </row>
    <row r="87" spans="1:15" ht="30">
      <c r="A87" s="2">
        <v>41042</v>
      </c>
      <c r="B87" s="3">
        <v>120</v>
      </c>
      <c r="C87" s="3" t="s">
        <v>14</v>
      </c>
      <c r="D87" s="3">
        <v>0</v>
      </c>
      <c r="E87" s="3" t="s">
        <v>15</v>
      </c>
      <c r="F87" s="3" t="s">
        <v>87</v>
      </c>
      <c r="G87" s="3">
        <v>2.5</v>
      </c>
      <c r="H87" s="3">
        <v>-1.5</v>
      </c>
      <c r="I87" s="3" t="s">
        <v>14</v>
      </c>
      <c r="J87" s="3">
        <f>D87-B87</f>
        <v>-120</v>
      </c>
      <c r="K87" t="s">
        <v>17</v>
      </c>
      <c r="L87" t="s">
        <v>44</v>
      </c>
      <c r="M87" s="3" t="s">
        <v>28</v>
      </c>
      <c r="O87">
        <f>O86+J87</f>
        <v>905.53499999999985</v>
      </c>
    </row>
    <row r="88" spans="1:15" ht="30">
      <c r="A88" s="2">
        <v>41042</v>
      </c>
      <c r="B88" s="3">
        <v>480</v>
      </c>
      <c r="C88" s="3" t="s">
        <v>14</v>
      </c>
      <c r="D88" s="3">
        <v>0</v>
      </c>
      <c r="E88" s="3" t="s">
        <v>15</v>
      </c>
      <c r="F88" s="3" t="s">
        <v>88</v>
      </c>
      <c r="G88" s="3">
        <v>1.6990000000000001</v>
      </c>
      <c r="H88" s="3"/>
      <c r="I88" s="3" t="s">
        <v>14</v>
      </c>
      <c r="J88" s="3">
        <f>D88-B88</f>
        <v>-480</v>
      </c>
      <c r="K88" t="s">
        <v>17</v>
      </c>
      <c r="L88" t="s">
        <v>44</v>
      </c>
      <c r="M88" s="3" t="s">
        <v>28</v>
      </c>
      <c r="O88">
        <f>O87+J88</f>
        <v>425.53499999999985</v>
      </c>
    </row>
    <row r="89" spans="1:15" ht="30">
      <c r="A89" s="2">
        <v>41043</v>
      </c>
      <c r="B89" s="3">
        <v>50</v>
      </c>
      <c r="C89" s="3" t="s">
        <v>59</v>
      </c>
      <c r="D89" s="3">
        <v>0</v>
      </c>
      <c r="E89" s="3" t="s">
        <v>15</v>
      </c>
      <c r="F89" s="3" t="s">
        <v>91</v>
      </c>
      <c r="G89" s="3">
        <v>2.85</v>
      </c>
      <c r="H89" s="3">
        <v>-1.5</v>
      </c>
      <c r="I89" s="3" t="s">
        <v>59</v>
      </c>
      <c r="J89" s="3">
        <v>0</v>
      </c>
      <c r="K89" t="s">
        <v>17</v>
      </c>
      <c r="L89" t="s">
        <v>44</v>
      </c>
      <c r="M89" s="3" t="s">
        <v>19</v>
      </c>
      <c r="N89" s="3" t="s">
        <v>92</v>
      </c>
      <c r="O89">
        <f>O88+J89</f>
        <v>425.53499999999985</v>
      </c>
    </row>
    <row r="90" spans="1:15" ht="30">
      <c r="A90" s="2">
        <v>41043</v>
      </c>
      <c r="B90" s="3">
        <v>150</v>
      </c>
      <c r="C90" s="3" t="s">
        <v>3</v>
      </c>
      <c r="D90" s="3">
        <v>278.20999999999998</v>
      </c>
      <c r="E90" s="3" t="s">
        <v>15</v>
      </c>
      <c r="F90" s="3" t="s">
        <v>93</v>
      </c>
      <c r="G90" s="3">
        <v>1.8540000000000001</v>
      </c>
      <c r="H90" s="3"/>
      <c r="I90" s="3" t="s">
        <v>3</v>
      </c>
      <c r="J90" s="3">
        <f t="shared" ref="J90:J92" si="7">B90*G90-B90</f>
        <v>128.10000000000002</v>
      </c>
      <c r="K90" t="s">
        <v>17</v>
      </c>
      <c r="L90" t="s">
        <v>44</v>
      </c>
      <c r="M90" s="3" t="s">
        <v>19</v>
      </c>
      <c r="N90" s="3" t="s">
        <v>92</v>
      </c>
      <c r="O90">
        <f>O89+J90</f>
        <v>553.63499999999988</v>
      </c>
    </row>
    <row r="91" spans="1:15" ht="30">
      <c r="A91" s="2">
        <v>41043</v>
      </c>
      <c r="B91" s="3">
        <v>50</v>
      </c>
      <c r="C91" s="3" t="s">
        <v>3</v>
      </c>
      <c r="D91" s="3">
        <v>125</v>
      </c>
      <c r="E91" s="3" t="s">
        <v>15</v>
      </c>
      <c r="F91" s="3" t="s">
        <v>94</v>
      </c>
      <c r="G91" s="3">
        <v>2.2000000000000002</v>
      </c>
      <c r="H91" s="3">
        <v>-1.5</v>
      </c>
      <c r="I91" s="3" t="s">
        <v>3</v>
      </c>
      <c r="J91" s="3">
        <f t="shared" si="7"/>
        <v>60.000000000000014</v>
      </c>
      <c r="K91" t="s">
        <v>17</v>
      </c>
      <c r="L91" t="s">
        <v>44</v>
      </c>
      <c r="M91" s="3" t="s">
        <v>19</v>
      </c>
      <c r="N91" s="3" t="s">
        <v>92</v>
      </c>
      <c r="O91">
        <f>O90+J91</f>
        <v>613.63499999999988</v>
      </c>
    </row>
    <row r="92" spans="1:15" ht="30">
      <c r="A92" s="2">
        <v>41043</v>
      </c>
      <c r="B92" s="3">
        <v>140</v>
      </c>
      <c r="C92" s="3" t="s">
        <v>3</v>
      </c>
      <c r="D92" s="3">
        <v>227.5</v>
      </c>
      <c r="E92" s="3" t="s">
        <v>15</v>
      </c>
      <c r="F92" s="3" t="s">
        <v>95</v>
      </c>
      <c r="G92" s="3">
        <v>1.625</v>
      </c>
      <c r="H92" s="3"/>
      <c r="I92" s="3" t="s">
        <v>3</v>
      </c>
      <c r="J92" s="3">
        <f t="shared" si="7"/>
        <v>87.5</v>
      </c>
      <c r="K92" t="s">
        <v>17</v>
      </c>
      <c r="L92" t="s">
        <v>44</v>
      </c>
      <c r="M92" s="3" t="s">
        <v>19</v>
      </c>
      <c r="N92" s="3" t="s">
        <v>92</v>
      </c>
      <c r="O92">
        <f>O91+J92</f>
        <v>701.13499999999988</v>
      </c>
    </row>
    <row r="93" spans="1:15" ht="30">
      <c r="A93" s="2">
        <v>41043</v>
      </c>
      <c r="B93" s="3">
        <v>50</v>
      </c>
      <c r="C93" s="3" t="s">
        <v>14</v>
      </c>
      <c r="D93" s="3">
        <v>0</v>
      </c>
      <c r="E93" s="3" t="s">
        <v>15</v>
      </c>
      <c r="F93" s="3" t="s">
        <v>96</v>
      </c>
      <c r="G93" s="3">
        <v>2.0499999999999998</v>
      </c>
      <c r="H93" s="3">
        <v>-1.5</v>
      </c>
      <c r="I93" s="3" t="s">
        <v>14</v>
      </c>
      <c r="J93" s="3">
        <f>D93-B93</f>
        <v>-50</v>
      </c>
      <c r="K93" t="s">
        <v>17</v>
      </c>
      <c r="L93" t="s">
        <v>44</v>
      </c>
      <c r="M93" s="3" t="s">
        <v>19</v>
      </c>
      <c r="N93" s="3" t="s">
        <v>92</v>
      </c>
      <c r="O93">
        <f>O92+J93</f>
        <v>651.13499999999988</v>
      </c>
    </row>
    <row r="94" spans="1:15" ht="30">
      <c r="A94" s="2">
        <v>41043</v>
      </c>
      <c r="B94" s="3">
        <v>140</v>
      </c>
      <c r="C94" s="3" t="s">
        <v>14</v>
      </c>
      <c r="D94" s="3">
        <v>0</v>
      </c>
      <c r="E94" s="3" t="s">
        <v>15</v>
      </c>
      <c r="F94" s="3" t="s">
        <v>97</v>
      </c>
      <c r="G94" s="3">
        <v>1.526</v>
      </c>
      <c r="H94" s="3"/>
      <c r="I94" s="3" t="s">
        <v>14</v>
      </c>
      <c r="J94" s="3">
        <f>D94-B94</f>
        <v>-140</v>
      </c>
      <c r="K94" t="s">
        <v>17</v>
      </c>
      <c r="L94" t="s">
        <v>44</v>
      </c>
      <c r="M94" s="3" t="s">
        <v>19</v>
      </c>
      <c r="N94" s="3" t="s">
        <v>92</v>
      </c>
      <c r="O94">
        <f>O93+J94</f>
        <v>511.13499999999988</v>
      </c>
    </row>
    <row r="95" spans="1:15" ht="30">
      <c r="A95" s="2">
        <v>41043</v>
      </c>
      <c r="B95" s="3">
        <v>50</v>
      </c>
      <c r="C95" s="3" t="s">
        <v>3</v>
      </c>
      <c r="D95" s="3">
        <v>125</v>
      </c>
      <c r="E95" s="3" t="s">
        <v>15</v>
      </c>
      <c r="F95" s="3" t="s">
        <v>98</v>
      </c>
      <c r="G95" s="3">
        <v>2.2000000000000002</v>
      </c>
      <c r="H95" s="3">
        <v>-1.5</v>
      </c>
      <c r="I95" s="3" t="s">
        <v>3</v>
      </c>
      <c r="J95" s="3">
        <f t="shared" ref="J95:J96" si="8">B95*G95-B95</f>
        <v>60.000000000000014</v>
      </c>
      <c r="K95" t="s">
        <v>17</v>
      </c>
      <c r="L95" t="s">
        <v>44</v>
      </c>
      <c r="M95" s="3" t="s">
        <v>19</v>
      </c>
      <c r="N95" s="3" t="s">
        <v>92</v>
      </c>
      <c r="O95">
        <f>O94+J95</f>
        <v>571.13499999999988</v>
      </c>
    </row>
    <row r="96" spans="1:15" ht="30">
      <c r="A96" s="2">
        <v>41043</v>
      </c>
      <c r="B96" s="3">
        <v>140</v>
      </c>
      <c r="C96" s="3" t="s">
        <v>3</v>
      </c>
      <c r="D96" s="3">
        <v>227.5</v>
      </c>
      <c r="E96" s="3" t="s">
        <v>15</v>
      </c>
      <c r="F96" s="3" t="s">
        <v>99</v>
      </c>
      <c r="G96" s="3">
        <v>1.625</v>
      </c>
      <c r="H96" s="3"/>
      <c r="I96" s="3" t="s">
        <v>3</v>
      </c>
      <c r="J96" s="3">
        <f t="shared" si="8"/>
        <v>87.5</v>
      </c>
      <c r="K96" t="s">
        <v>17</v>
      </c>
      <c r="L96" t="s">
        <v>44</v>
      </c>
      <c r="M96" s="3" t="s">
        <v>19</v>
      </c>
      <c r="N96" s="3" t="s">
        <v>92</v>
      </c>
      <c r="O96">
        <f>O95+J96</f>
        <v>658.63499999999988</v>
      </c>
    </row>
    <row r="97" spans="1:15" ht="30">
      <c r="A97" s="2">
        <v>41043</v>
      </c>
      <c r="B97" s="3">
        <v>50</v>
      </c>
      <c r="C97" s="3" t="s">
        <v>14</v>
      </c>
      <c r="D97" s="3">
        <v>0</v>
      </c>
      <c r="E97" s="3" t="s">
        <v>15</v>
      </c>
      <c r="F97" s="3" t="s">
        <v>100</v>
      </c>
      <c r="G97" s="3">
        <v>2.35</v>
      </c>
      <c r="H97" s="3">
        <v>-1.5</v>
      </c>
      <c r="I97" s="3" t="s">
        <v>14</v>
      </c>
      <c r="J97" s="3">
        <f>D97-B97</f>
        <v>-50</v>
      </c>
      <c r="K97" t="s">
        <v>17</v>
      </c>
      <c r="L97" t="s">
        <v>44</v>
      </c>
      <c r="M97" s="3" t="s">
        <v>19</v>
      </c>
      <c r="N97" s="3" t="s">
        <v>92</v>
      </c>
      <c r="O97">
        <f>O96+J97</f>
        <v>608.63499999999988</v>
      </c>
    </row>
    <row r="98" spans="1:15" ht="30">
      <c r="A98" s="2">
        <v>41043</v>
      </c>
      <c r="B98" s="3">
        <v>140</v>
      </c>
      <c r="C98" s="3" t="s">
        <v>14</v>
      </c>
      <c r="D98" s="3">
        <v>0</v>
      </c>
      <c r="E98" s="3" t="s">
        <v>15</v>
      </c>
      <c r="F98" s="3" t="s">
        <v>101</v>
      </c>
      <c r="G98" s="3">
        <v>1.5880000000000001</v>
      </c>
      <c r="H98" s="3"/>
      <c r="I98" s="3" t="s">
        <v>14</v>
      </c>
      <c r="J98" s="3">
        <f>D98-B98</f>
        <v>-140</v>
      </c>
      <c r="K98" t="s">
        <v>17</v>
      </c>
      <c r="L98" t="s">
        <v>44</v>
      </c>
      <c r="M98" s="3" t="s">
        <v>19</v>
      </c>
      <c r="N98" s="3" t="s">
        <v>92</v>
      </c>
      <c r="O98">
        <f>O97+J98</f>
        <v>468.63499999999988</v>
      </c>
    </row>
    <row r="99" spans="1:15" ht="30">
      <c r="A99" s="2">
        <v>41044</v>
      </c>
      <c r="B99" s="3">
        <v>120</v>
      </c>
      <c r="C99" s="3" t="s">
        <v>14</v>
      </c>
      <c r="D99" s="3">
        <v>0</v>
      </c>
      <c r="E99" s="3" t="s">
        <v>15</v>
      </c>
      <c r="F99" s="3" t="s">
        <v>102</v>
      </c>
      <c r="G99" s="3">
        <v>1.833</v>
      </c>
      <c r="H99" s="3">
        <v>-1.5</v>
      </c>
      <c r="I99" s="3" t="s">
        <v>14</v>
      </c>
      <c r="J99" s="3">
        <f t="shared" ref="J99:J100" si="9">D99-B99</f>
        <v>-120</v>
      </c>
      <c r="K99" t="s">
        <v>17</v>
      </c>
      <c r="L99" t="s">
        <v>44</v>
      </c>
      <c r="M99" s="3" t="s">
        <v>28</v>
      </c>
      <c r="N99" s="3" t="s">
        <v>92</v>
      </c>
      <c r="O99">
        <f>O98+J99</f>
        <v>348.63499999999988</v>
      </c>
    </row>
    <row r="100" spans="1:15" ht="30">
      <c r="A100" s="2">
        <v>41044</v>
      </c>
      <c r="B100" s="3">
        <v>480</v>
      </c>
      <c r="C100" s="3" t="s">
        <v>14</v>
      </c>
      <c r="D100" s="3">
        <v>0</v>
      </c>
      <c r="E100" s="3" t="s">
        <v>15</v>
      </c>
      <c r="F100" s="3" t="s">
        <v>103</v>
      </c>
      <c r="G100" s="3">
        <v>1.4</v>
      </c>
      <c r="H100" s="3"/>
      <c r="I100" s="3" t="s">
        <v>14</v>
      </c>
      <c r="J100" s="3">
        <f t="shared" si="9"/>
        <v>-480</v>
      </c>
      <c r="K100" t="s">
        <v>17</v>
      </c>
      <c r="L100" t="s">
        <v>44</v>
      </c>
      <c r="M100" s="3" t="s">
        <v>28</v>
      </c>
      <c r="N100" s="3" t="s">
        <v>92</v>
      </c>
      <c r="O100">
        <f>O99+J100</f>
        <v>-131.36500000000012</v>
      </c>
    </row>
    <row r="101" spans="1:15" ht="30">
      <c r="A101" s="2">
        <v>41044</v>
      </c>
      <c r="B101" s="3">
        <v>120</v>
      </c>
      <c r="C101" s="3" t="s">
        <v>59</v>
      </c>
      <c r="D101" s="3">
        <v>0</v>
      </c>
      <c r="E101" s="3" t="s">
        <v>15</v>
      </c>
      <c r="F101" s="3" t="s">
        <v>104</v>
      </c>
      <c r="G101" s="3">
        <v>2.2000000000000002</v>
      </c>
      <c r="H101" s="3">
        <v>-1</v>
      </c>
      <c r="I101" s="3" t="s">
        <v>59</v>
      </c>
      <c r="J101">
        <v>0</v>
      </c>
      <c r="K101" t="s">
        <v>17</v>
      </c>
      <c r="L101" t="s">
        <v>44</v>
      </c>
      <c r="M101" s="3" t="s">
        <v>28</v>
      </c>
      <c r="N101" s="3" t="s">
        <v>92</v>
      </c>
      <c r="O101">
        <f>O100+J101</f>
        <v>-131.36500000000012</v>
      </c>
    </row>
    <row r="102" spans="1:15" ht="30">
      <c r="A102" s="2">
        <v>41044</v>
      </c>
      <c r="B102" s="3">
        <v>480</v>
      </c>
      <c r="C102" s="3" t="s">
        <v>3</v>
      </c>
      <c r="D102" s="3">
        <v>755.86</v>
      </c>
      <c r="E102" s="3" t="s">
        <v>15</v>
      </c>
      <c r="F102" s="3" t="s">
        <v>105</v>
      </c>
      <c r="G102" s="3">
        <v>1.5740000000000001</v>
      </c>
      <c r="H102" s="3"/>
      <c r="I102" s="3" t="s">
        <v>3</v>
      </c>
      <c r="J102" s="3">
        <f t="shared" ref="J102:J109" si="10">B102*G102-B102</f>
        <v>275.52</v>
      </c>
      <c r="K102" t="s">
        <v>17</v>
      </c>
      <c r="L102" t="s">
        <v>44</v>
      </c>
      <c r="M102" s="3" t="s">
        <v>28</v>
      </c>
      <c r="N102" s="3" t="s">
        <v>92</v>
      </c>
      <c r="O102">
        <f>O101+J102</f>
        <v>144.15499999999986</v>
      </c>
    </row>
    <row r="103" spans="1:15" ht="30">
      <c r="A103" s="2">
        <v>41045</v>
      </c>
      <c r="B103" s="3">
        <v>240</v>
      </c>
      <c r="C103" s="3" t="s">
        <v>3</v>
      </c>
      <c r="D103" s="3">
        <v>0</v>
      </c>
      <c r="E103" s="3" t="s">
        <v>15</v>
      </c>
      <c r="F103" s="3" t="s">
        <v>102</v>
      </c>
      <c r="G103" s="3">
        <v>1.6</v>
      </c>
      <c r="H103" s="3">
        <v>-1</v>
      </c>
      <c r="I103" s="3" t="s">
        <v>3</v>
      </c>
      <c r="J103" s="3">
        <f t="shared" si="10"/>
        <v>144</v>
      </c>
      <c r="K103" t="s">
        <v>17</v>
      </c>
      <c r="L103" t="s">
        <v>44</v>
      </c>
      <c r="M103" s="3" t="s">
        <v>57</v>
      </c>
      <c r="N103" s="3" t="s">
        <v>92</v>
      </c>
      <c r="O103">
        <f>O102+J103</f>
        <v>288.15499999999986</v>
      </c>
    </row>
    <row r="104" spans="1:15" ht="30">
      <c r="A104" s="2">
        <v>41045</v>
      </c>
      <c r="B104" s="3">
        <v>960</v>
      </c>
      <c r="C104" s="3" t="s">
        <v>3</v>
      </c>
      <c r="D104" s="3">
        <v>0</v>
      </c>
      <c r="E104" s="3" t="s">
        <v>15</v>
      </c>
      <c r="F104" s="3" t="s">
        <v>103</v>
      </c>
      <c r="G104" s="3">
        <v>1.4339999999999999</v>
      </c>
      <c r="H104" s="3"/>
      <c r="I104" s="3" t="s">
        <v>3</v>
      </c>
      <c r="J104" s="3">
        <f t="shared" si="10"/>
        <v>416.63999999999987</v>
      </c>
      <c r="K104" t="s">
        <v>17</v>
      </c>
      <c r="L104" t="s">
        <v>44</v>
      </c>
      <c r="M104" s="3" t="s">
        <v>57</v>
      </c>
      <c r="N104" s="3" t="s">
        <v>92</v>
      </c>
      <c r="O104">
        <f>O103+J104</f>
        <v>704.79499999999973</v>
      </c>
    </row>
    <row r="105" spans="1:15">
      <c r="A105" s="2">
        <v>41046</v>
      </c>
      <c r="B105" s="3">
        <v>100</v>
      </c>
      <c r="C105" s="3" t="s">
        <v>3</v>
      </c>
      <c r="D105" s="3">
        <v>0</v>
      </c>
      <c r="E105" s="3" t="s">
        <v>106</v>
      </c>
      <c r="F105" s="3" t="s">
        <v>107</v>
      </c>
      <c r="G105" s="3">
        <v>1.5</v>
      </c>
      <c r="H105" s="3"/>
      <c r="I105" s="3" t="s">
        <v>3</v>
      </c>
      <c r="J105" s="3">
        <f t="shared" si="10"/>
        <v>50</v>
      </c>
      <c r="K105" t="s">
        <v>17</v>
      </c>
      <c r="L105" t="s">
        <v>44</v>
      </c>
      <c r="M105" s="3" t="s">
        <v>19</v>
      </c>
      <c r="O105">
        <f>O104+J105</f>
        <v>754.79499999999973</v>
      </c>
    </row>
    <row r="106" spans="1:15" ht="30">
      <c r="A106" s="2">
        <v>41047</v>
      </c>
      <c r="B106" s="3">
        <v>15</v>
      </c>
      <c r="C106" s="3" t="s">
        <v>3</v>
      </c>
      <c r="D106" s="3">
        <v>52</v>
      </c>
      <c r="E106" s="3" t="s">
        <v>15</v>
      </c>
      <c r="F106" s="3" t="s">
        <v>108</v>
      </c>
      <c r="G106" s="3">
        <v>2.08</v>
      </c>
      <c r="H106" s="3"/>
      <c r="I106" s="3" t="s">
        <v>3</v>
      </c>
      <c r="J106" s="3">
        <f t="shared" si="10"/>
        <v>16.200000000000003</v>
      </c>
      <c r="K106" t="s">
        <v>17</v>
      </c>
      <c r="L106" t="s">
        <v>18</v>
      </c>
      <c r="M106" s="3" t="s">
        <v>19</v>
      </c>
      <c r="O106">
        <f>O105+J106</f>
        <v>770.99499999999978</v>
      </c>
    </row>
    <row r="107" spans="1:15" ht="30">
      <c r="A107" s="2">
        <v>41047</v>
      </c>
      <c r="B107" s="3">
        <v>35</v>
      </c>
      <c r="C107" s="3" t="s">
        <v>3</v>
      </c>
      <c r="D107" s="3">
        <v>52.5</v>
      </c>
      <c r="E107" s="3" t="s">
        <v>15</v>
      </c>
      <c r="F107" s="3" t="s">
        <v>109</v>
      </c>
      <c r="G107" s="3">
        <v>1.5</v>
      </c>
      <c r="H107" s="3">
        <v>1.5</v>
      </c>
      <c r="I107" s="3" t="s">
        <v>3</v>
      </c>
      <c r="J107" s="3">
        <f t="shared" si="10"/>
        <v>17.5</v>
      </c>
      <c r="K107" t="s">
        <v>17</v>
      </c>
      <c r="L107" t="s">
        <v>18</v>
      </c>
      <c r="M107" s="3" t="s">
        <v>19</v>
      </c>
      <c r="O107">
        <f>O106+J107</f>
        <v>788.49499999999978</v>
      </c>
    </row>
    <row r="108" spans="1:15" ht="30">
      <c r="A108" s="2">
        <v>41047</v>
      </c>
      <c r="B108" s="3">
        <v>15</v>
      </c>
      <c r="C108" s="3" t="s">
        <v>3</v>
      </c>
      <c r="D108" s="3">
        <v>50</v>
      </c>
      <c r="E108" s="3" t="s">
        <v>15</v>
      </c>
      <c r="F108" s="3" t="s">
        <v>110</v>
      </c>
      <c r="G108" s="3">
        <v>2</v>
      </c>
      <c r="H108" s="3"/>
      <c r="I108" s="3" t="s">
        <v>3</v>
      </c>
      <c r="J108" s="3">
        <f t="shared" si="10"/>
        <v>15</v>
      </c>
      <c r="K108" t="s">
        <v>17</v>
      </c>
      <c r="L108" t="s">
        <v>18</v>
      </c>
      <c r="M108" s="3" t="s">
        <v>19</v>
      </c>
      <c r="O108">
        <f>O107+J108</f>
        <v>803.49499999999978</v>
      </c>
    </row>
    <row r="109" spans="1:15" ht="30">
      <c r="A109" s="2">
        <v>41047</v>
      </c>
      <c r="B109" s="3">
        <v>35</v>
      </c>
      <c r="C109" s="3" t="s">
        <v>3</v>
      </c>
      <c r="D109" s="3">
        <v>50.91</v>
      </c>
      <c r="E109" s="3" t="s">
        <v>15</v>
      </c>
      <c r="F109" s="3" t="s">
        <v>111</v>
      </c>
      <c r="G109" s="3">
        <v>1.454</v>
      </c>
      <c r="H109" s="3">
        <v>1.5</v>
      </c>
      <c r="I109" s="3" t="s">
        <v>3</v>
      </c>
      <c r="J109" s="3">
        <f t="shared" si="10"/>
        <v>15.89</v>
      </c>
      <c r="K109" t="s">
        <v>17</v>
      </c>
      <c r="L109" t="s">
        <v>18</v>
      </c>
      <c r="M109" s="3" t="s">
        <v>19</v>
      </c>
      <c r="O109">
        <f>O108+J109</f>
        <v>819.38499999999976</v>
      </c>
    </row>
    <row r="110" spans="1:15" ht="30">
      <c r="A110" s="2">
        <v>41047</v>
      </c>
      <c r="B110" s="3">
        <v>15</v>
      </c>
      <c r="C110" s="3" t="s">
        <v>14</v>
      </c>
      <c r="D110" s="3">
        <v>0</v>
      </c>
      <c r="E110" s="3" t="s">
        <v>15</v>
      </c>
      <c r="F110" s="3" t="s">
        <v>112</v>
      </c>
      <c r="G110" s="3"/>
      <c r="H110" s="3">
        <v>1.5</v>
      </c>
      <c r="I110" s="3" t="s">
        <v>14</v>
      </c>
      <c r="J110" s="3">
        <f t="shared" ref="J110:J111" si="11">D110-B110</f>
        <v>-15</v>
      </c>
      <c r="K110" t="s">
        <v>17</v>
      </c>
      <c r="L110" t="s">
        <v>18</v>
      </c>
      <c r="M110" s="3" t="s">
        <v>19</v>
      </c>
      <c r="O110">
        <f>O109+J110</f>
        <v>804.38499999999976</v>
      </c>
    </row>
    <row r="111" spans="1:15" ht="30">
      <c r="A111" s="2">
        <v>41047</v>
      </c>
      <c r="B111" s="3">
        <v>35</v>
      </c>
      <c r="C111" s="3" t="s">
        <v>14</v>
      </c>
      <c r="D111" s="3">
        <v>0</v>
      </c>
      <c r="E111" s="3" t="s">
        <v>15</v>
      </c>
      <c r="F111" s="3" t="s">
        <v>112</v>
      </c>
      <c r="G111" s="3"/>
      <c r="H111" s="3"/>
      <c r="I111" s="3" t="s">
        <v>14</v>
      </c>
      <c r="J111" s="3">
        <f t="shared" si="11"/>
        <v>-35</v>
      </c>
      <c r="K111" t="s">
        <v>17</v>
      </c>
      <c r="L111" t="s">
        <v>18</v>
      </c>
      <c r="M111" s="3" t="s">
        <v>19</v>
      </c>
      <c r="O111">
        <f>O110+J111</f>
        <v>769.38499999999976</v>
      </c>
    </row>
    <row r="112" spans="1:15" ht="30">
      <c r="A112" s="2">
        <v>41048</v>
      </c>
      <c r="B112" s="3">
        <v>30</v>
      </c>
      <c r="C112" s="3" t="s">
        <v>3</v>
      </c>
      <c r="D112" s="3">
        <v>70</v>
      </c>
      <c r="E112" s="3" t="s">
        <v>15</v>
      </c>
      <c r="F112" s="3" t="s">
        <v>112</v>
      </c>
      <c r="G112" s="3">
        <v>1.7</v>
      </c>
      <c r="H112" s="3">
        <v>1.5</v>
      </c>
      <c r="I112" s="3" t="s">
        <v>3</v>
      </c>
      <c r="J112" s="3">
        <f t="shared" ref="J112:J117" si="12">B112*G112-B112</f>
        <v>21</v>
      </c>
      <c r="K112" t="s">
        <v>17</v>
      </c>
      <c r="L112" t="s">
        <v>18</v>
      </c>
      <c r="M112" s="3" t="s">
        <v>28</v>
      </c>
      <c r="O112">
        <f>O111+J112</f>
        <v>790.38499999999976</v>
      </c>
    </row>
    <row r="113" spans="1:15" ht="30">
      <c r="A113" s="2">
        <v>41048</v>
      </c>
      <c r="B113" s="3">
        <v>120</v>
      </c>
      <c r="C113" s="3" t="s">
        <v>3</v>
      </c>
      <c r="D113" s="3">
        <v>203</v>
      </c>
      <c r="E113" s="3" t="s">
        <v>15</v>
      </c>
      <c r="F113" s="3" t="s">
        <v>112</v>
      </c>
      <c r="G113" s="3">
        <v>2.36</v>
      </c>
      <c r="H113" s="3"/>
      <c r="I113" s="3" t="s">
        <v>3</v>
      </c>
      <c r="J113" s="3">
        <f t="shared" si="12"/>
        <v>163.19999999999999</v>
      </c>
      <c r="K113" t="s">
        <v>17</v>
      </c>
      <c r="L113" t="s">
        <v>18</v>
      </c>
      <c r="M113" s="3" t="s">
        <v>28</v>
      </c>
      <c r="O113">
        <f>O112+J113</f>
        <v>953.58499999999981</v>
      </c>
    </row>
    <row r="114" spans="1:15">
      <c r="A114" s="2">
        <v>41049</v>
      </c>
      <c r="B114" s="3">
        <v>100</v>
      </c>
      <c r="C114" s="3" t="s">
        <v>14</v>
      </c>
      <c r="D114" s="3">
        <v>0</v>
      </c>
      <c r="E114" s="3" t="s">
        <v>106</v>
      </c>
      <c r="F114" s="3" t="s">
        <v>107</v>
      </c>
      <c r="G114" s="3">
        <v>1.5</v>
      </c>
      <c r="H114" s="3"/>
      <c r="I114" s="3" t="s">
        <v>14</v>
      </c>
      <c r="J114" s="3">
        <f t="shared" ref="J114" si="13">D114-B114</f>
        <v>-100</v>
      </c>
      <c r="K114" t="s">
        <v>17</v>
      </c>
      <c r="L114" t="s">
        <v>44</v>
      </c>
      <c r="M114" s="3" t="s">
        <v>19</v>
      </c>
      <c r="O114">
        <f>O113+J114</f>
        <v>853.58499999999981</v>
      </c>
    </row>
    <row r="115" spans="1:15" ht="30">
      <c r="A115" s="2">
        <v>41050</v>
      </c>
      <c r="B115" s="3">
        <v>30</v>
      </c>
      <c r="C115" s="3" t="s">
        <v>3</v>
      </c>
      <c r="D115" s="3">
        <v>58.57</v>
      </c>
      <c r="E115" s="3" t="s">
        <v>15</v>
      </c>
      <c r="F115" s="3" t="s">
        <v>113</v>
      </c>
      <c r="G115" s="3">
        <v>1.952</v>
      </c>
      <c r="H115" s="3"/>
      <c r="I115" s="3" t="s">
        <v>3</v>
      </c>
      <c r="J115" s="3">
        <f t="shared" si="12"/>
        <v>28.560000000000002</v>
      </c>
      <c r="K115" t="s">
        <v>17</v>
      </c>
      <c r="L115" t="s">
        <v>44</v>
      </c>
      <c r="M115" s="3" t="s">
        <v>19</v>
      </c>
      <c r="O115">
        <f>O114+J115</f>
        <v>882.14499999999975</v>
      </c>
    </row>
    <row r="116" spans="1:15" ht="30">
      <c r="A116" s="2">
        <v>41050</v>
      </c>
      <c r="B116" s="3">
        <v>70</v>
      </c>
      <c r="C116" s="3" t="s">
        <v>3</v>
      </c>
      <c r="D116" s="3">
        <v>101.82</v>
      </c>
      <c r="E116" s="3" t="s">
        <v>15</v>
      </c>
      <c r="F116" s="3" t="s">
        <v>114</v>
      </c>
      <c r="G116" s="3">
        <v>1.454</v>
      </c>
      <c r="H116" s="3">
        <v>1.5</v>
      </c>
      <c r="I116" s="3" t="s">
        <v>3</v>
      </c>
      <c r="J116" s="3">
        <f t="shared" si="12"/>
        <v>31.78</v>
      </c>
      <c r="K116" t="s">
        <v>17</v>
      </c>
      <c r="L116" t="s">
        <v>44</v>
      </c>
      <c r="M116" s="3" t="s">
        <v>19</v>
      </c>
      <c r="O116">
        <f>O115+J116</f>
        <v>913.92499999999973</v>
      </c>
    </row>
    <row r="117" spans="1:15" ht="45">
      <c r="A117" s="2">
        <v>41050</v>
      </c>
      <c r="B117" s="3">
        <v>100</v>
      </c>
      <c r="C117" s="3" t="s">
        <v>3</v>
      </c>
      <c r="D117" s="3">
        <v>190.91</v>
      </c>
      <c r="E117" s="3" t="s">
        <v>15</v>
      </c>
      <c r="F117" s="3" t="s">
        <v>115</v>
      </c>
      <c r="G117" s="3">
        <v>1.909</v>
      </c>
      <c r="H117" s="3"/>
      <c r="I117" s="3" t="s">
        <v>3</v>
      </c>
      <c r="J117" s="3">
        <f t="shared" si="12"/>
        <v>90.9</v>
      </c>
      <c r="K117" t="s">
        <v>17</v>
      </c>
      <c r="L117" t="s">
        <v>44</v>
      </c>
      <c r="M117" s="3" t="s">
        <v>19</v>
      </c>
      <c r="O117">
        <f>O116+J117</f>
        <v>1004.8249999999997</v>
      </c>
    </row>
    <row r="118" spans="1:15" ht="30">
      <c r="A118" s="2">
        <v>41050</v>
      </c>
      <c r="B118" s="3">
        <v>15</v>
      </c>
      <c r="C118" s="3" t="s">
        <v>14</v>
      </c>
      <c r="D118" s="3">
        <v>0</v>
      </c>
      <c r="E118" s="3" t="s">
        <v>15</v>
      </c>
      <c r="F118" s="3" t="s">
        <v>116</v>
      </c>
      <c r="G118" s="3">
        <v>1.952</v>
      </c>
      <c r="H118" s="3"/>
      <c r="I118" s="3" t="s">
        <v>14</v>
      </c>
      <c r="J118" s="3">
        <f t="shared" ref="J118:J119" si="14">D118-B118</f>
        <v>-15</v>
      </c>
      <c r="K118" t="s">
        <v>17</v>
      </c>
      <c r="L118" t="s">
        <v>18</v>
      </c>
      <c r="M118" s="3" t="s">
        <v>19</v>
      </c>
      <c r="O118">
        <f>O117+J118</f>
        <v>989.8249999999997</v>
      </c>
    </row>
    <row r="119" spans="1:15" ht="30">
      <c r="A119" s="2">
        <v>41050</v>
      </c>
      <c r="B119" s="3">
        <v>35</v>
      </c>
      <c r="C119" s="3" t="s">
        <v>14</v>
      </c>
      <c r="D119" s="3">
        <v>0</v>
      </c>
      <c r="E119" s="3" t="s">
        <v>15</v>
      </c>
      <c r="F119" s="3" t="s">
        <v>117</v>
      </c>
      <c r="G119" s="3">
        <v>1.454</v>
      </c>
      <c r="H119" s="3">
        <v>1.5</v>
      </c>
      <c r="I119" s="3" t="s">
        <v>14</v>
      </c>
      <c r="J119" s="3">
        <f t="shared" si="14"/>
        <v>-35</v>
      </c>
      <c r="K119" t="s">
        <v>17</v>
      </c>
      <c r="L119" t="s">
        <v>18</v>
      </c>
      <c r="M119" s="3" t="s">
        <v>19</v>
      </c>
      <c r="O119">
        <f>O118+J119</f>
        <v>954.8249999999997</v>
      </c>
    </row>
    <row r="120" spans="1:15" ht="30">
      <c r="A120" s="2">
        <v>41050</v>
      </c>
      <c r="B120" s="3">
        <v>30</v>
      </c>
      <c r="C120" s="3" t="s">
        <v>3</v>
      </c>
      <c r="D120" s="3">
        <v>66</v>
      </c>
      <c r="E120" s="3" t="s">
        <v>15</v>
      </c>
      <c r="F120" s="3" t="s">
        <v>118</v>
      </c>
      <c r="G120" s="3">
        <v>1.9</v>
      </c>
      <c r="H120" s="3">
        <v>-1</v>
      </c>
      <c r="I120" s="3" t="s">
        <v>3</v>
      </c>
      <c r="J120" s="3">
        <f t="shared" ref="J120:J124" si="15">B120*G120-B120</f>
        <v>27</v>
      </c>
      <c r="K120" t="s">
        <v>17</v>
      </c>
      <c r="L120" t="s">
        <v>44</v>
      </c>
      <c r="M120" s="3" t="s">
        <v>19</v>
      </c>
      <c r="O120">
        <f>O119+J120</f>
        <v>981.8249999999997</v>
      </c>
    </row>
    <row r="121" spans="1:15" ht="30">
      <c r="A121" s="2">
        <v>41050</v>
      </c>
      <c r="B121" s="3">
        <v>70</v>
      </c>
      <c r="C121" s="3" t="s">
        <v>3</v>
      </c>
      <c r="D121" s="3">
        <v>110</v>
      </c>
      <c r="E121" s="3" t="s">
        <v>15</v>
      </c>
      <c r="F121" s="3" t="s">
        <v>119</v>
      </c>
      <c r="G121" s="3">
        <v>1.571</v>
      </c>
      <c r="H121" s="3"/>
      <c r="I121" s="3" t="s">
        <v>3</v>
      </c>
      <c r="J121" s="3">
        <f t="shared" si="15"/>
        <v>39.97</v>
      </c>
      <c r="K121" t="s">
        <v>17</v>
      </c>
      <c r="L121" t="s">
        <v>44</v>
      </c>
      <c r="M121" s="3" t="s">
        <v>19</v>
      </c>
      <c r="O121">
        <f>O120+J121</f>
        <v>1021.7949999999997</v>
      </c>
    </row>
    <row r="122" spans="1:15">
      <c r="A122" s="2">
        <v>41051</v>
      </c>
      <c r="B122" s="3">
        <v>300</v>
      </c>
      <c r="C122" s="3" t="s">
        <v>3</v>
      </c>
      <c r="D122" s="3"/>
      <c r="E122" s="3" t="s">
        <v>106</v>
      </c>
      <c r="F122" s="3" t="s">
        <v>107</v>
      </c>
      <c r="G122" s="3">
        <v>1.5</v>
      </c>
      <c r="H122" s="3"/>
      <c r="I122" s="3" t="s">
        <v>3</v>
      </c>
      <c r="J122" s="3">
        <f t="shared" si="15"/>
        <v>150</v>
      </c>
      <c r="K122" t="s">
        <v>17</v>
      </c>
      <c r="L122" t="s">
        <v>44</v>
      </c>
      <c r="M122" s="3" t="s">
        <v>28</v>
      </c>
      <c r="O122">
        <f>O121+J122</f>
        <v>1171.7949999999996</v>
      </c>
    </row>
    <row r="123" spans="1:15" ht="30">
      <c r="A123" s="2">
        <v>41051</v>
      </c>
      <c r="B123" s="3">
        <v>30</v>
      </c>
      <c r="C123" s="3" t="s">
        <v>14</v>
      </c>
      <c r="D123" s="3">
        <v>0</v>
      </c>
      <c r="E123" s="3" t="s">
        <v>15</v>
      </c>
      <c r="F123" s="3" t="s">
        <v>116</v>
      </c>
      <c r="G123" s="3">
        <v>1.952</v>
      </c>
      <c r="H123" s="3"/>
      <c r="I123" s="3" t="s">
        <v>14</v>
      </c>
      <c r="J123" s="3">
        <f t="shared" ref="J123" si="16">D123-B123</f>
        <v>-30</v>
      </c>
      <c r="K123" t="s">
        <v>17</v>
      </c>
      <c r="L123" t="s">
        <v>18</v>
      </c>
      <c r="M123" s="3" t="s">
        <v>28</v>
      </c>
      <c r="O123">
        <f>O122+J123</f>
        <v>1141.7949999999996</v>
      </c>
    </row>
    <row r="124" spans="1:15" ht="30">
      <c r="A124" s="2">
        <v>41051</v>
      </c>
      <c r="B124" s="3">
        <v>120</v>
      </c>
      <c r="C124" s="3" t="s">
        <v>3</v>
      </c>
      <c r="D124" s="3">
        <v>0</v>
      </c>
      <c r="E124" s="3" t="s">
        <v>15</v>
      </c>
      <c r="F124" s="3" t="s">
        <v>120</v>
      </c>
      <c r="G124" s="3">
        <v>1.454</v>
      </c>
      <c r="H124" s="3">
        <v>1.5</v>
      </c>
      <c r="I124" s="3" t="s">
        <v>3</v>
      </c>
      <c r="J124" s="3">
        <f t="shared" si="15"/>
        <v>54.47999999999999</v>
      </c>
      <c r="K124" t="s">
        <v>17</v>
      </c>
      <c r="L124" t="s">
        <v>18</v>
      </c>
      <c r="M124" s="3" t="s">
        <v>28</v>
      </c>
      <c r="O124">
        <f>O123+J124</f>
        <v>1196.2749999999996</v>
      </c>
    </row>
    <row r="125" spans="1:15" ht="30">
      <c r="A125" s="2">
        <v>41052</v>
      </c>
      <c r="B125" s="3">
        <v>60</v>
      </c>
      <c r="C125" s="3" t="s">
        <v>14</v>
      </c>
      <c r="D125" s="3">
        <v>0</v>
      </c>
      <c r="E125" s="3" t="s">
        <v>15</v>
      </c>
      <c r="F125" s="3" t="s">
        <v>116</v>
      </c>
      <c r="G125" s="3"/>
      <c r="H125" s="3"/>
      <c r="I125" s="3" t="s">
        <v>14</v>
      </c>
      <c r="J125" s="3">
        <f t="shared" ref="J125:J128" si="17">D125-B125</f>
        <v>-60</v>
      </c>
      <c r="K125" t="s">
        <v>17</v>
      </c>
      <c r="L125" t="s">
        <v>18</v>
      </c>
      <c r="M125" s="3" t="s">
        <v>57</v>
      </c>
      <c r="O125">
        <f>O124+J125</f>
        <v>1136.2749999999996</v>
      </c>
    </row>
    <row r="126" spans="1:15" ht="30">
      <c r="A126" s="2">
        <v>41052</v>
      </c>
      <c r="B126" s="3">
        <v>240</v>
      </c>
      <c r="C126" s="3" t="s">
        <v>3</v>
      </c>
      <c r="D126" s="3">
        <v>0</v>
      </c>
      <c r="E126" s="3" t="s">
        <v>15</v>
      </c>
      <c r="F126" s="3" t="s">
        <v>120</v>
      </c>
      <c r="G126" s="3">
        <v>1.35</v>
      </c>
      <c r="H126" s="3">
        <v>1.5</v>
      </c>
      <c r="I126" s="3" t="s">
        <v>3</v>
      </c>
      <c r="J126" s="3">
        <f t="shared" ref="J126:J140" si="18">B126*G126-B126</f>
        <v>84</v>
      </c>
      <c r="K126" t="s">
        <v>17</v>
      </c>
      <c r="L126" t="s">
        <v>18</v>
      </c>
      <c r="M126" s="3" t="s">
        <v>57</v>
      </c>
      <c r="O126">
        <f>O125+J126</f>
        <v>1220.2749999999996</v>
      </c>
    </row>
    <row r="127" spans="1:15">
      <c r="A127" s="2">
        <v>41053</v>
      </c>
      <c r="B127" s="3">
        <v>30</v>
      </c>
      <c r="C127" s="3" t="s">
        <v>14</v>
      </c>
      <c r="D127" s="3"/>
      <c r="E127" s="3" t="s">
        <v>15</v>
      </c>
      <c r="F127" s="3" t="s">
        <v>121</v>
      </c>
      <c r="G127" s="3">
        <v>1.9</v>
      </c>
      <c r="H127" s="3">
        <v>-1</v>
      </c>
      <c r="I127" s="3" t="s">
        <v>14</v>
      </c>
      <c r="J127" s="3">
        <f t="shared" si="17"/>
        <v>-30</v>
      </c>
      <c r="K127" t="s">
        <v>17</v>
      </c>
      <c r="L127" t="s">
        <v>44</v>
      </c>
      <c r="M127" s="3" t="s">
        <v>19</v>
      </c>
      <c r="O127">
        <f>O126+J127</f>
        <v>1190.2749999999996</v>
      </c>
    </row>
    <row r="128" spans="1:15">
      <c r="A128" s="2">
        <v>41053</v>
      </c>
      <c r="B128" s="3">
        <v>70</v>
      </c>
      <c r="C128" s="3" t="s">
        <v>14</v>
      </c>
      <c r="D128" s="3"/>
      <c r="E128" s="3" t="s">
        <v>15</v>
      </c>
      <c r="F128" s="3" t="s">
        <v>121</v>
      </c>
      <c r="G128" s="3">
        <v>1.571</v>
      </c>
      <c r="H128" s="3"/>
      <c r="I128" s="3" t="s">
        <v>14</v>
      </c>
      <c r="J128" s="3">
        <f t="shared" si="17"/>
        <v>-70</v>
      </c>
      <c r="K128" t="s">
        <v>17</v>
      </c>
      <c r="L128" t="s">
        <v>44</v>
      </c>
      <c r="M128" s="3" t="s">
        <v>19</v>
      </c>
      <c r="O128">
        <f>O127+J128</f>
        <v>1120.2749999999996</v>
      </c>
    </row>
    <row r="129" spans="1:15">
      <c r="A129" s="2">
        <v>41054</v>
      </c>
      <c r="B129" s="3">
        <v>60</v>
      </c>
      <c r="C129" s="3" t="s">
        <v>3</v>
      </c>
      <c r="D129" s="3"/>
      <c r="E129" s="3" t="s">
        <v>15</v>
      </c>
      <c r="F129" s="3" t="s">
        <v>121</v>
      </c>
      <c r="G129" s="3">
        <v>2.2000000000000002</v>
      </c>
      <c r="H129" s="3">
        <v>-1</v>
      </c>
      <c r="I129" s="3" t="s">
        <v>3</v>
      </c>
      <c r="J129" s="3">
        <f t="shared" si="18"/>
        <v>72</v>
      </c>
      <c r="K129" t="s">
        <v>17</v>
      </c>
      <c r="L129" t="s">
        <v>44</v>
      </c>
      <c r="M129" s="3" t="s">
        <v>28</v>
      </c>
      <c r="O129">
        <f>O128+J129</f>
        <v>1192.2749999999996</v>
      </c>
    </row>
    <row r="130" spans="1:15">
      <c r="A130" s="2">
        <v>41054</v>
      </c>
      <c r="B130" s="3">
        <v>240</v>
      </c>
      <c r="C130" s="3" t="s">
        <v>3</v>
      </c>
      <c r="D130" s="3"/>
      <c r="E130" s="3" t="s">
        <v>15</v>
      </c>
      <c r="F130" s="3" t="s">
        <v>121</v>
      </c>
      <c r="G130" s="3">
        <v>1.85</v>
      </c>
      <c r="H130" s="3"/>
      <c r="I130" s="3" t="s">
        <v>3</v>
      </c>
      <c r="J130" s="3">
        <f t="shared" si="18"/>
        <v>204</v>
      </c>
      <c r="K130" t="s">
        <v>17</v>
      </c>
      <c r="L130" t="s">
        <v>44</v>
      </c>
      <c r="M130" s="3" t="s">
        <v>28</v>
      </c>
      <c r="O130">
        <f>O129+J130</f>
        <v>1396.2749999999996</v>
      </c>
    </row>
    <row r="131" spans="1:15">
      <c r="A131" s="2">
        <v>41054</v>
      </c>
      <c r="B131" s="3">
        <v>30</v>
      </c>
      <c r="C131" s="3" t="s">
        <v>3</v>
      </c>
      <c r="D131" s="3"/>
      <c r="E131" s="3" t="s">
        <v>15</v>
      </c>
      <c r="F131" s="3" t="s">
        <v>122</v>
      </c>
      <c r="G131" s="3"/>
      <c r="H131" s="3">
        <v>-1</v>
      </c>
      <c r="I131" s="3" t="s">
        <v>3</v>
      </c>
      <c r="J131" s="3">
        <f t="shared" si="18"/>
        <v>-30</v>
      </c>
      <c r="K131" t="s">
        <v>17</v>
      </c>
      <c r="L131" t="s">
        <v>44</v>
      </c>
      <c r="M131" s="3" t="s">
        <v>19</v>
      </c>
      <c r="O131">
        <f>O130+J131</f>
        <v>1366.2749999999996</v>
      </c>
    </row>
    <row r="132" spans="1:15">
      <c r="A132" s="2">
        <v>41054</v>
      </c>
      <c r="B132" s="3">
        <v>70</v>
      </c>
      <c r="C132" s="3" t="s">
        <v>3</v>
      </c>
      <c r="D132" s="3"/>
      <c r="E132" s="3" t="s">
        <v>15</v>
      </c>
      <c r="F132" s="3" t="s">
        <v>122</v>
      </c>
      <c r="G132" s="3"/>
      <c r="H132" s="3"/>
      <c r="I132" s="3" t="s">
        <v>3</v>
      </c>
      <c r="J132" s="3">
        <f t="shared" si="18"/>
        <v>-70</v>
      </c>
      <c r="K132" t="s">
        <v>17</v>
      </c>
      <c r="L132" t="s">
        <v>44</v>
      </c>
      <c r="M132" s="3" t="s">
        <v>19</v>
      </c>
      <c r="O132">
        <f>O131+J132</f>
        <v>1296.2749999999996</v>
      </c>
    </row>
    <row r="133" spans="1:15">
      <c r="A133" s="2">
        <v>41054</v>
      </c>
      <c r="B133" s="3">
        <v>30</v>
      </c>
      <c r="C133" s="3" t="s">
        <v>3</v>
      </c>
      <c r="D133" s="3"/>
      <c r="E133" s="3" t="s">
        <v>15</v>
      </c>
      <c r="F133" s="3" t="s">
        <v>123</v>
      </c>
      <c r="G133" s="3">
        <v>1.71</v>
      </c>
      <c r="H133" s="3">
        <v>-1</v>
      </c>
      <c r="I133" s="3" t="s">
        <v>3</v>
      </c>
      <c r="J133" s="3">
        <f t="shared" si="18"/>
        <v>21.299999999999997</v>
      </c>
      <c r="K133" t="s">
        <v>17</v>
      </c>
      <c r="L133" t="s">
        <v>44</v>
      </c>
      <c r="M133" s="3" t="s">
        <v>19</v>
      </c>
      <c r="O133">
        <f>O132+J133</f>
        <v>1317.5749999999996</v>
      </c>
    </row>
    <row r="134" spans="1:15">
      <c r="A134" s="2">
        <v>41054</v>
      </c>
      <c r="B134" s="3">
        <v>70</v>
      </c>
      <c r="C134" s="3" t="s">
        <v>3</v>
      </c>
      <c r="D134" s="3"/>
      <c r="E134" s="3" t="s">
        <v>15</v>
      </c>
      <c r="F134" s="3" t="s">
        <v>123</v>
      </c>
      <c r="G134" s="3">
        <v>2</v>
      </c>
      <c r="H134" s="3"/>
      <c r="I134" s="3" t="s">
        <v>3</v>
      </c>
      <c r="J134" s="3">
        <f t="shared" si="18"/>
        <v>70</v>
      </c>
      <c r="K134" t="s">
        <v>17</v>
      </c>
      <c r="L134" t="s">
        <v>44</v>
      </c>
      <c r="M134" s="3" t="s">
        <v>19</v>
      </c>
      <c r="O134">
        <f>O133+J134</f>
        <v>1387.5749999999996</v>
      </c>
    </row>
    <row r="135" spans="1:15">
      <c r="A135" s="2">
        <v>41055</v>
      </c>
      <c r="B135" s="3">
        <v>60</v>
      </c>
      <c r="C135" s="3" t="s">
        <v>3</v>
      </c>
      <c r="D135" s="3"/>
      <c r="E135" s="3" t="s">
        <v>15</v>
      </c>
      <c r="F135" s="3" t="s">
        <v>122</v>
      </c>
      <c r="G135" s="3">
        <v>2</v>
      </c>
      <c r="H135" s="3">
        <v>-1</v>
      </c>
      <c r="I135" s="3" t="s">
        <v>3</v>
      </c>
      <c r="J135" s="3">
        <f t="shared" si="18"/>
        <v>60</v>
      </c>
      <c r="K135" t="s">
        <v>17</v>
      </c>
      <c r="L135" t="s">
        <v>44</v>
      </c>
      <c r="M135" s="3" t="s">
        <v>28</v>
      </c>
      <c r="O135">
        <f>O134+J135</f>
        <v>1447.5749999999996</v>
      </c>
    </row>
    <row r="136" spans="1:15">
      <c r="A136" s="2">
        <v>41055</v>
      </c>
      <c r="B136" s="3">
        <v>240</v>
      </c>
      <c r="C136" s="3" t="s">
        <v>3</v>
      </c>
      <c r="D136" s="3"/>
      <c r="E136" s="3" t="s">
        <v>15</v>
      </c>
      <c r="F136" s="3" t="s">
        <v>122</v>
      </c>
      <c r="G136" s="3">
        <v>1.64</v>
      </c>
      <c r="H136" s="3"/>
      <c r="I136" s="3" t="s">
        <v>3</v>
      </c>
      <c r="J136" s="3">
        <f t="shared" si="18"/>
        <v>153.59999999999997</v>
      </c>
      <c r="K136" t="s">
        <v>17</v>
      </c>
      <c r="L136" t="s">
        <v>44</v>
      </c>
      <c r="M136" s="3" t="s">
        <v>28</v>
      </c>
      <c r="O136">
        <f>O135+J136</f>
        <v>1601.1749999999995</v>
      </c>
    </row>
    <row r="137" spans="1:15">
      <c r="A137" s="2">
        <v>41057</v>
      </c>
      <c r="B137" s="3">
        <v>30</v>
      </c>
      <c r="C137" s="3" t="s">
        <v>3</v>
      </c>
      <c r="D137" s="3"/>
      <c r="E137" s="3" t="s">
        <v>15</v>
      </c>
      <c r="F137" s="3" t="s">
        <v>124</v>
      </c>
      <c r="G137" s="3">
        <v>1.7</v>
      </c>
      <c r="H137" s="3">
        <v>-1</v>
      </c>
      <c r="I137" s="3" t="s">
        <v>3</v>
      </c>
      <c r="J137" s="3">
        <f t="shared" si="18"/>
        <v>21</v>
      </c>
      <c r="K137" t="s">
        <v>17</v>
      </c>
      <c r="L137" t="s">
        <v>44</v>
      </c>
      <c r="M137" s="3" t="s">
        <v>19</v>
      </c>
      <c r="O137">
        <f>O136+J137</f>
        <v>1622.1749999999995</v>
      </c>
    </row>
    <row r="138" spans="1:15">
      <c r="A138" s="2">
        <v>41057</v>
      </c>
      <c r="B138" s="3">
        <v>70</v>
      </c>
      <c r="C138" s="3" t="s">
        <v>3</v>
      </c>
      <c r="D138" s="3"/>
      <c r="E138" s="3" t="s">
        <v>15</v>
      </c>
      <c r="F138" s="3" t="s">
        <v>124</v>
      </c>
      <c r="G138" s="3">
        <v>1.5</v>
      </c>
      <c r="H138" s="3"/>
      <c r="I138" s="3" t="s">
        <v>3</v>
      </c>
      <c r="J138" s="3">
        <f t="shared" si="18"/>
        <v>35</v>
      </c>
      <c r="K138" t="s">
        <v>17</v>
      </c>
      <c r="L138" t="s">
        <v>44</v>
      </c>
      <c r="M138" s="3" t="s">
        <v>19</v>
      </c>
      <c r="O138">
        <f>O137+J138</f>
        <v>1657.1749999999995</v>
      </c>
    </row>
    <row r="139" spans="1:15">
      <c r="A139" s="2">
        <v>41057</v>
      </c>
      <c r="B139" s="3">
        <v>70</v>
      </c>
      <c r="C139" s="3" t="s">
        <v>3</v>
      </c>
      <c r="D139" s="3"/>
      <c r="E139" s="3" t="s">
        <v>15</v>
      </c>
      <c r="F139" s="3" t="s">
        <v>125</v>
      </c>
      <c r="G139" s="3">
        <v>1.35</v>
      </c>
      <c r="H139" s="3">
        <v>1</v>
      </c>
      <c r="I139" s="3" t="s">
        <v>3</v>
      </c>
      <c r="J139" s="3">
        <f t="shared" si="18"/>
        <v>24.5</v>
      </c>
      <c r="K139" t="s">
        <v>17</v>
      </c>
      <c r="L139" t="s">
        <v>44</v>
      </c>
      <c r="M139" s="3" t="s">
        <v>19</v>
      </c>
      <c r="O139">
        <f>O138+J139</f>
        <v>1681.6749999999995</v>
      </c>
    </row>
    <row r="140" spans="1:15">
      <c r="A140" s="2">
        <v>41057</v>
      </c>
      <c r="B140" s="3">
        <v>30</v>
      </c>
      <c r="C140" s="3" t="s">
        <v>14</v>
      </c>
      <c r="D140" s="3"/>
      <c r="E140" s="3" t="s">
        <v>15</v>
      </c>
      <c r="F140" s="3" t="s">
        <v>125</v>
      </c>
      <c r="G140" s="3"/>
      <c r="H140" s="3"/>
      <c r="I140" s="3" t="s">
        <v>14</v>
      </c>
      <c r="J140" s="3">
        <f t="shared" si="18"/>
        <v>-30</v>
      </c>
      <c r="K140" t="s">
        <v>17</v>
      </c>
      <c r="L140" t="s">
        <v>44</v>
      </c>
      <c r="M140" s="3" t="s">
        <v>19</v>
      </c>
      <c r="O140">
        <f>O139+J140</f>
        <v>1651.6749999999995</v>
      </c>
    </row>
    <row r="141" spans="1:15">
      <c r="A141" s="2">
        <v>41058</v>
      </c>
      <c r="B141" s="3">
        <v>70</v>
      </c>
      <c r="C141" s="3" t="s">
        <v>14</v>
      </c>
      <c r="D141" s="3"/>
      <c r="E141" s="3" t="s">
        <v>15</v>
      </c>
      <c r="F141" s="3" t="s">
        <v>125</v>
      </c>
      <c r="G141" s="3"/>
      <c r="H141" s="3">
        <v>1</v>
      </c>
      <c r="I141" s="3" t="s">
        <v>14</v>
      </c>
      <c r="J141" s="3">
        <v>-70</v>
      </c>
      <c r="K141" t="s">
        <v>17</v>
      </c>
      <c r="L141" t="s">
        <v>44</v>
      </c>
      <c r="M141" s="3" t="s">
        <v>19</v>
      </c>
      <c r="O141">
        <f>O140+J141</f>
        <v>1581.6749999999995</v>
      </c>
    </row>
    <row r="142" spans="1:15">
      <c r="A142" s="2">
        <v>41058</v>
      </c>
      <c r="B142" s="3">
        <v>30</v>
      </c>
      <c r="C142" s="3" t="s">
        <v>14</v>
      </c>
      <c r="D142" s="3"/>
      <c r="E142" s="3" t="s">
        <v>15</v>
      </c>
      <c r="F142" s="3" t="s">
        <v>125</v>
      </c>
      <c r="G142" s="3"/>
      <c r="H142" s="3"/>
      <c r="I142" s="3" t="s">
        <v>14</v>
      </c>
      <c r="J142" s="3">
        <f t="shared" ref="J142" si="19">B142*G142-B142</f>
        <v>-30</v>
      </c>
      <c r="K142" t="s">
        <v>17</v>
      </c>
      <c r="L142" t="s">
        <v>44</v>
      </c>
      <c r="M142" s="3" t="s">
        <v>19</v>
      </c>
      <c r="O142">
        <f>O141+J142</f>
        <v>1551.6749999999995</v>
      </c>
    </row>
    <row r="143" spans="1:15">
      <c r="A143" s="2">
        <v>41059</v>
      </c>
      <c r="B143" s="3">
        <v>240</v>
      </c>
      <c r="C143" s="3" t="s">
        <v>14</v>
      </c>
      <c r="D143" s="3"/>
      <c r="E143" s="3" t="s">
        <v>15</v>
      </c>
      <c r="F143" s="3" t="s">
        <v>125</v>
      </c>
      <c r="G143" s="3"/>
      <c r="H143" s="3">
        <v>1</v>
      </c>
      <c r="I143" s="3" t="s">
        <v>14</v>
      </c>
      <c r="J143" s="3">
        <v>-240</v>
      </c>
      <c r="K143" t="s">
        <v>17</v>
      </c>
      <c r="L143" t="s">
        <v>44</v>
      </c>
      <c r="M143" s="3" t="s">
        <v>28</v>
      </c>
      <c r="O143">
        <f>O142+J143</f>
        <v>1311.6749999999995</v>
      </c>
    </row>
    <row r="144" spans="1:15">
      <c r="A144" s="2">
        <v>41059</v>
      </c>
      <c r="B144" s="3">
        <v>60</v>
      </c>
      <c r="C144" s="3" t="s">
        <v>14</v>
      </c>
      <c r="D144" s="3"/>
      <c r="E144" s="3" t="s">
        <v>15</v>
      </c>
      <c r="F144" s="3" t="s">
        <v>125</v>
      </c>
      <c r="G144" s="3"/>
      <c r="H144" s="3"/>
      <c r="I144" s="3" t="s">
        <v>14</v>
      </c>
      <c r="J144" s="3">
        <v>-60</v>
      </c>
      <c r="K144" t="s">
        <v>17</v>
      </c>
      <c r="L144" t="s">
        <v>44</v>
      </c>
      <c r="M144" s="3" t="s">
        <v>28</v>
      </c>
      <c r="O144">
        <f>O143+J144</f>
        <v>1251.6749999999995</v>
      </c>
    </row>
    <row r="145" spans="1:15">
      <c r="A145" s="2">
        <v>41060</v>
      </c>
      <c r="B145" s="3">
        <v>480</v>
      </c>
      <c r="C145" s="3" t="s">
        <v>14</v>
      </c>
      <c r="D145" s="3"/>
      <c r="E145" s="3" t="s">
        <v>15</v>
      </c>
      <c r="F145" s="3" t="s">
        <v>125</v>
      </c>
      <c r="G145" s="3"/>
      <c r="H145" s="3">
        <v>1</v>
      </c>
      <c r="I145" s="3" t="s">
        <v>14</v>
      </c>
      <c r="J145" s="3">
        <v>-480</v>
      </c>
      <c r="K145" t="s">
        <v>17</v>
      </c>
      <c r="L145" t="s">
        <v>44</v>
      </c>
      <c r="M145" s="3" t="s">
        <v>57</v>
      </c>
      <c r="O145">
        <f>O144+J145</f>
        <v>771.6749999999995</v>
      </c>
    </row>
    <row r="146" spans="1:15">
      <c r="A146" s="2">
        <v>41060</v>
      </c>
      <c r="B146" s="3">
        <v>120</v>
      </c>
      <c r="C146" s="3" t="s">
        <v>14</v>
      </c>
      <c r="D146" s="3"/>
      <c r="E146" s="3" t="s">
        <v>15</v>
      </c>
      <c r="F146" s="3" t="s">
        <v>125</v>
      </c>
      <c r="G146" s="3"/>
      <c r="H146" s="3"/>
      <c r="I146" s="3" t="s">
        <v>14</v>
      </c>
      <c r="J146" s="3">
        <v>-120</v>
      </c>
      <c r="K146" t="s">
        <v>17</v>
      </c>
      <c r="L146" t="s">
        <v>44</v>
      </c>
      <c r="M146" s="3" t="s">
        <v>57</v>
      </c>
      <c r="O146">
        <f>O145+J146</f>
        <v>651.6749999999995</v>
      </c>
    </row>
    <row r="147" spans="1:15">
      <c r="A147" s="2">
        <v>41061</v>
      </c>
      <c r="B147" s="3">
        <v>140</v>
      </c>
      <c r="C147" s="3" t="s">
        <v>3</v>
      </c>
      <c r="E147" s="3" t="s">
        <v>15</v>
      </c>
      <c r="F147" s="3" t="s">
        <v>126</v>
      </c>
      <c r="G147">
        <v>1.77</v>
      </c>
      <c r="I147" s="3" t="s">
        <v>3</v>
      </c>
      <c r="J147" s="3">
        <f t="shared" ref="J147:J149" si="20">B147*G147-B147</f>
        <v>107.80000000000001</v>
      </c>
      <c r="K147" t="s">
        <v>17</v>
      </c>
      <c r="L147" t="s">
        <v>44</v>
      </c>
      <c r="M147" s="3" t="s">
        <v>19</v>
      </c>
      <c r="N147" s="3" t="s">
        <v>92</v>
      </c>
      <c r="O147">
        <f>O146+J147</f>
        <v>759.47499999999945</v>
      </c>
    </row>
    <row r="148" spans="1:15">
      <c r="A148" s="2">
        <v>41061</v>
      </c>
      <c r="B148" s="3">
        <v>60</v>
      </c>
      <c r="C148" s="3" t="s">
        <v>3</v>
      </c>
      <c r="E148" s="3" t="s">
        <v>15</v>
      </c>
      <c r="F148" s="3" t="s">
        <v>126</v>
      </c>
      <c r="G148">
        <v>2.7</v>
      </c>
      <c r="H148" t="s">
        <v>127</v>
      </c>
      <c r="I148" s="3" t="s">
        <v>3</v>
      </c>
      <c r="J148" s="3">
        <f t="shared" si="20"/>
        <v>102</v>
      </c>
      <c r="K148" t="s">
        <v>17</v>
      </c>
      <c r="L148" t="s">
        <v>44</v>
      </c>
      <c r="M148" s="3" t="s">
        <v>19</v>
      </c>
      <c r="N148" s="3" t="s">
        <v>92</v>
      </c>
      <c r="O148">
        <f>O147+J148</f>
        <v>861.47499999999945</v>
      </c>
    </row>
    <row r="149" spans="1:15">
      <c r="A149" s="2">
        <v>41061</v>
      </c>
      <c r="B149" s="3">
        <v>140</v>
      </c>
      <c r="C149" s="3" t="s">
        <v>3</v>
      </c>
      <c r="E149" s="3" t="s">
        <v>15</v>
      </c>
      <c r="F149" s="3" t="s">
        <v>128</v>
      </c>
      <c r="G149">
        <v>1.58</v>
      </c>
      <c r="H149">
        <v>1</v>
      </c>
      <c r="I149" s="3" t="s">
        <v>3</v>
      </c>
      <c r="J149" s="3">
        <f t="shared" si="20"/>
        <v>81.200000000000017</v>
      </c>
      <c r="K149" t="s">
        <v>17</v>
      </c>
      <c r="L149" t="s">
        <v>44</v>
      </c>
      <c r="M149" s="3" t="s">
        <v>19</v>
      </c>
      <c r="N149" s="3" t="s">
        <v>92</v>
      </c>
      <c r="O149">
        <f>O148+J149</f>
        <v>942.6749999999995</v>
      </c>
    </row>
    <row r="150" spans="1:15">
      <c r="A150" s="2">
        <v>41061</v>
      </c>
      <c r="B150" s="3">
        <v>60</v>
      </c>
      <c r="C150" s="3" t="s">
        <v>59</v>
      </c>
      <c r="E150" s="3" t="s">
        <v>15</v>
      </c>
      <c r="F150" s="3" t="s">
        <v>128</v>
      </c>
      <c r="H150" t="s">
        <v>7</v>
      </c>
      <c r="I150" s="3" t="s">
        <v>59</v>
      </c>
      <c r="J150">
        <v>0</v>
      </c>
      <c r="K150" t="s">
        <v>17</v>
      </c>
      <c r="L150" t="s">
        <v>44</v>
      </c>
      <c r="M150" s="3" t="s">
        <v>19</v>
      </c>
      <c r="N150" s="3" t="s">
        <v>92</v>
      </c>
      <c r="O150">
        <f>O149+J150</f>
        <v>942.6749999999995</v>
      </c>
    </row>
    <row r="151" spans="1:15">
      <c r="A151" s="2">
        <v>41061</v>
      </c>
      <c r="B151" s="3">
        <v>140</v>
      </c>
      <c r="C151" s="3" t="s">
        <v>14</v>
      </c>
      <c r="E151" s="3" t="s">
        <v>15</v>
      </c>
      <c r="F151" s="3" t="s">
        <v>129</v>
      </c>
      <c r="H151">
        <v>2</v>
      </c>
      <c r="I151" s="3" t="s">
        <v>14</v>
      </c>
      <c r="J151">
        <f>-B151</f>
        <v>-140</v>
      </c>
      <c r="K151" t="s">
        <v>17</v>
      </c>
      <c r="L151" t="s">
        <v>44</v>
      </c>
      <c r="M151" s="3" t="s">
        <v>19</v>
      </c>
      <c r="N151" s="3" t="s">
        <v>92</v>
      </c>
      <c r="O151">
        <f>O150+J151</f>
        <v>802.6749999999995</v>
      </c>
    </row>
    <row r="152" spans="1:15">
      <c r="A152" s="2">
        <v>41061</v>
      </c>
      <c r="B152" s="3">
        <v>60</v>
      </c>
      <c r="C152" s="3" t="s">
        <v>14</v>
      </c>
      <c r="E152" s="3" t="s">
        <v>15</v>
      </c>
      <c r="F152" s="3" t="s">
        <v>129</v>
      </c>
      <c r="H152" t="s">
        <v>7</v>
      </c>
      <c r="I152" s="3" t="s">
        <v>14</v>
      </c>
      <c r="J152">
        <f>-B152</f>
        <v>-60</v>
      </c>
      <c r="K152" t="s">
        <v>17</v>
      </c>
      <c r="L152" t="s">
        <v>44</v>
      </c>
      <c r="M152" s="3" t="s">
        <v>19</v>
      </c>
      <c r="N152" s="3" t="s">
        <v>92</v>
      </c>
      <c r="O152">
        <f>O151+J152</f>
        <v>742.6749999999995</v>
      </c>
    </row>
    <row r="153" spans="1:15">
      <c r="A153" s="2">
        <v>41062</v>
      </c>
      <c r="B153" s="3">
        <v>480</v>
      </c>
      <c r="C153" s="3" t="s">
        <v>3</v>
      </c>
      <c r="E153" s="3" t="s">
        <v>15</v>
      </c>
      <c r="F153" s="3" t="s">
        <v>129</v>
      </c>
      <c r="G153">
        <v>1.4</v>
      </c>
      <c r="H153" t="s">
        <v>130</v>
      </c>
      <c r="I153" s="3" t="s">
        <v>3</v>
      </c>
      <c r="J153" s="3">
        <f t="shared" ref="J153:J154" si="21">B153*G153-B153</f>
        <v>192</v>
      </c>
      <c r="K153" t="s">
        <v>17</v>
      </c>
      <c r="L153" t="s">
        <v>44</v>
      </c>
      <c r="M153" s="3" t="s">
        <v>28</v>
      </c>
      <c r="N153" s="3" t="s">
        <v>92</v>
      </c>
      <c r="O153">
        <f>O152+J153</f>
        <v>934.6749999999995</v>
      </c>
    </row>
    <row r="154" spans="1:15">
      <c r="A154" s="2">
        <v>41062</v>
      </c>
      <c r="B154" s="3">
        <v>120</v>
      </c>
      <c r="C154" s="3" t="s">
        <v>3</v>
      </c>
      <c r="E154" s="3" t="s">
        <v>15</v>
      </c>
      <c r="F154" s="3" t="s">
        <v>129</v>
      </c>
      <c r="G154">
        <v>1.925</v>
      </c>
      <c r="H154">
        <v>2</v>
      </c>
      <c r="I154" s="3" t="s">
        <v>3</v>
      </c>
      <c r="J154" s="3">
        <f t="shared" si="21"/>
        <v>111</v>
      </c>
      <c r="K154" t="s">
        <v>17</v>
      </c>
      <c r="L154" t="s">
        <v>44</v>
      </c>
      <c r="M154" s="3" t="s">
        <v>28</v>
      </c>
      <c r="N154" s="3" t="s">
        <v>92</v>
      </c>
      <c r="O154">
        <f>O153+J154</f>
        <v>1045.6749999999995</v>
      </c>
    </row>
    <row r="155" spans="1:15">
      <c r="A155" s="2">
        <v>41064</v>
      </c>
      <c r="B155" s="3">
        <v>70</v>
      </c>
      <c r="C155" s="3" t="s">
        <v>14</v>
      </c>
      <c r="E155" s="3" t="s">
        <v>15</v>
      </c>
      <c r="F155" s="3" t="s">
        <v>131</v>
      </c>
      <c r="H155">
        <v>2</v>
      </c>
      <c r="I155" s="3" t="s">
        <v>14</v>
      </c>
      <c r="J155">
        <f>-B155</f>
        <v>-70</v>
      </c>
      <c r="K155" t="s">
        <v>17</v>
      </c>
      <c r="L155" t="s">
        <v>44</v>
      </c>
      <c r="M155" s="3" t="s">
        <v>19</v>
      </c>
      <c r="O155">
        <f>O154+J155</f>
        <v>975.6749999999995</v>
      </c>
    </row>
    <row r="156" spans="1:15">
      <c r="A156" s="2">
        <v>41064</v>
      </c>
      <c r="B156" s="3">
        <v>30</v>
      </c>
      <c r="C156" s="3" t="s">
        <v>14</v>
      </c>
      <c r="E156" s="3" t="s">
        <v>15</v>
      </c>
      <c r="F156" s="3" t="s">
        <v>131</v>
      </c>
      <c r="H156" t="s">
        <v>7</v>
      </c>
      <c r="I156" s="3" t="s">
        <v>14</v>
      </c>
      <c r="J156">
        <f>-B156</f>
        <v>-30</v>
      </c>
      <c r="K156" t="s">
        <v>17</v>
      </c>
      <c r="L156" t="s">
        <v>44</v>
      </c>
      <c r="M156" s="3" t="s">
        <v>19</v>
      </c>
      <c r="O156">
        <f>O155+J156</f>
        <v>945.6749999999995</v>
      </c>
    </row>
    <row r="157" spans="1:15">
      <c r="A157" s="2">
        <v>41065</v>
      </c>
      <c r="B157" s="3">
        <v>240</v>
      </c>
      <c r="C157" s="3" t="s">
        <v>3</v>
      </c>
      <c r="E157" s="3" t="s">
        <v>15</v>
      </c>
      <c r="F157" s="3" t="s">
        <v>131</v>
      </c>
      <c r="G157">
        <v>1.67</v>
      </c>
      <c r="H157">
        <v>2</v>
      </c>
      <c r="I157" s="3" t="s">
        <v>3</v>
      </c>
      <c r="J157" s="3">
        <f t="shared" ref="J157:J158" si="22">B157*G157-B157</f>
        <v>160.79999999999995</v>
      </c>
      <c r="K157" t="s">
        <v>17</v>
      </c>
      <c r="L157" t="s">
        <v>44</v>
      </c>
      <c r="M157" s="3" t="s">
        <v>28</v>
      </c>
      <c r="O157">
        <f>O156+J157</f>
        <v>1106.4749999999995</v>
      </c>
    </row>
    <row r="158" spans="1:15">
      <c r="A158" s="2">
        <v>41065</v>
      </c>
      <c r="B158" s="3">
        <v>60</v>
      </c>
      <c r="C158" s="3" t="s">
        <v>3</v>
      </c>
      <c r="E158" s="3" t="s">
        <v>15</v>
      </c>
      <c r="F158" s="3" t="s">
        <v>131</v>
      </c>
      <c r="G158">
        <v>2.38</v>
      </c>
      <c r="H158" t="s">
        <v>7</v>
      </c>
      <c r="I158" s="3" t="s">
        <v>3</v>
      </c>
      <c r="J158" s="3">
        <f t="shared" si="22"/>
        <v>82.799999999999983</v>
      </c>
      <c r="K158" t="s">
        <v>17</v>
      </c>
      <c r="L158" t="s">
        <v>44</v>
      </c>
      <c r="M158" s="3" t="s">
        <v>28</v>
      </c>
      <c r="O158">
        <f>O157+J158</f>
        <v>1189.2749999999994</v>
      </c>
    </row>
    <row r="159" spans="1:15">
      <c r="A159" s="2">
        <v>41065</v>
      </c>
      <c r="B159" s="3">
        <v>70</v>
      </c>
      <c r="C159" s="3" t="s">
        <v>14</v>
      </c>
      <c r="E159" s="3" t="s">
        <v>15</v>
      </c>
      <c r="F159" s="3" t="s">
        <v>132</v>
      </c>
      <c r="H159">
        <v>2</v>
      </c>
      <c r="I159" s="3" t="s">
        <v>14</v>
      </c>
      <c r="J159">
        <f>-B159</f>
        <v>-70</v>
      </c>
      <c r="K159" t="s">
        <v>17</v>
      </c>
      <c r="L159" t="s">
        <v>44</v>
      </c>
      <c r="M159" s="3" t="s">
        <v>19</v>
      </c>
      <c r="O159">
        <f>O158+J159</f>
        <v>1119.2749999999994</v>
      </c>
    </row>
    <row r="160" spans="1:15">
      <c r="A160" s="2">
        <v>41065</v>
      </c>
      <c r="B160" s="3">
        <v>30</v>
      </c>
      <c r="C160" s="3" t="s">
        <v>14</v>
      </c>
      <c r="E160" s="3" t="s">
        <v>15</v>
      </c>
      <c r="F160" s="3" t="s">
        <v>132</v>
      </c>
      <c r="H160" t="s">
        <v>7</v>
      </c>
      <c r="I160" s="3" t="s">
        <v>14</v>
      </c>
      <c r="J160">
        <f>-B160</f>
        <v>-30</v>
      </c>
      <c r="K160" t="s">
        <v>17</v>
      </c>
      <c r="L160" t="s">
        <v>44</v>
      </c>
      <c r="M160" s="3" t="s">
        <v>19</v>
      </c>
      <c r="O160">
        <f>O159+J160</f>
        <v>1089.2749999999994</v>
      </c>
    </row>
    <row r="161" spans="1:15">
      <c r="A161" s="2">
        <v>41066</v>
      </c>
      <c r="B161" s="3">
        <v>100</v>
      </c>
      <c r="C161" s="3" t="s">
        <v>14</v>
      </c>
      <c r="E161" s="3" t="s">
        <v>106</v>
      </c>
      <c r="F161" s="3" t="s">
        <v>133</v>
      </c>
      <c r="I161" s="3" t="s">
        <v>14</v>
      </c>
      <c r="J161">
        <f>-B161</f>
        <v>-100</v>
      </c>
      <c r="K161" t="s">
        <v>17</v>
      </c>
      <c r="L161" t="s">
        <v>44</v>
      </c>
      <c r="M161" s="3" t="s">
        <v>19</v>
      </c>
      <c r="O161">
        <f>O160+J161</f>
        <v>989.27499999999941</v>
      </c>
    </row>
    <row r="162" spans="1:15">
      <c r="A162" s="2">
        <v>41066</v>
      </c>
      <c r="B162" s="3">
        <v>240</v>
      </c>
      <c r="C162" s="3" t="s">
        <v>3</v>
      </c>
      <c r="E162" s="3" t="s">
        <v>15</v>
      </c>
      <c r="F162" s="3" t="s">
        <v>132</v>
      </c>
      <c r="G162">
        <v>1.7689999999999999</v>
      </c>
      <c r="H162">
        <v>2</v>
      </c>
      <c r="I162" s="3" t="s">
        <v>3</v>
      </c>
      <c r="J162" s="3">
        <f t="shared" ref="J162:J168" si="23">B162*G162-B162</f>
        <v>184.56</v>
      </c>
      <c r="K162" t="s">
        <v>17</v>
      </c>
      <c r="L162" t="s">
        <v>44</v>
      </c>
      <c r="M162" s="3" t="s">
        <v>28</v>
      </c>
      <c r="O162">
        <f>O161+J162</f>
        <v>1173.8349999999994</v>
      </c>
    </row>
    <row r="163" spans="1:15">
      <c r="A163" s="2">
        <v>41066</v>
      </c>
      <c r="B163" s="3">
        <v>60</v>
      </c>
      <c r="C163" s="3" t="s">
        <v>59</v>
      </c>
      <c r="E163" s="3" t="s">
        <v>15</v>
      </c>
      <c r="F163" s="3" t="s">
        <v>132</v>
      </c>
      <c r="H163" t="s">
        <v>7</v>
      </c>
      <c r="I163" s="3" t="s">
        <v>59</v>
      </c>
      <c r="J163">
        <v>0</v>
      </c>
      <c r="K163" t="s">
        <v>17</v>
      </c>
      <c r="L163" t="s">
        <v>44</v>
      </c>
      <c r="M163" s="3" t="s">
        <v>28</v>
      </c>
      <c r="O163">
        <f>O162+J163</f>
        <v>1173.8349999999994</v>
      </c>
    </row>
    <row r="164" spans="1:15">
      <c r="A164" s="2">
        <v>41068</v>
      </c>
      <c r="B164" s="3">
        <v>140</v>
      </c>
      <c r="C164" s="3" t="s">
        <v>3</v>
      </c>
      <c r="E164" s="3" t="s">
        <v>15</v>
      </c>
      <c r="F164" s="9" t="s">
        <v>134</v>
      </c>
      <c r="G164">
        <v>1.7809999999999999</v>
      </c>
      <c r="I164" s="3" t="s">
        <v>3</v>
      </c>
      <c r="J164" s="3">
        <f t="shared" si="23"/>
        <v>109.33999999999997</v>
      </c>
      <c r="K164" t="s">
        <v>17</v>
      </c>
      <c r="L164" t="s">
        <v>44</v>
      </c>
      <c r="M164" s="3" t="s">
        <v>19</v>
      </c>
      <c r="N164" s="3" t="s">
        <v>92</v>
      </c>
      <c r="O164">
        <f>O163+J164</f>
        <v>1283.1749999999993</v>
      </c>
    </row>
    <row r="165" spans="1:15">
      <c r="A165" s="2">
        <v>41068</v>
      </c>
      <c r="B165" s="3">
        <v>60</v>
      </c>
      <c r="C165" s="3" t="s">
        <v>3</v>
      </c>
      <c r="E165" s="3" t="s">
        <v>15</v>
      </c>
      <c r="F165" s="9" t="s">
        <v>135</v>
      </c>
      <c r="G165">
        <v>2.74</v>
      </c>
      <c r="I165" s="3" t="s">
        <v>3</v>
      </c>
      <c r="J165" s="3">
        <f t="shared" si="23"/>
        <v>104.4</v>
      </c>
      <c r="K165" t="s">
        <v>17</v>
      </c>
      <c r="L165" t="s">
        <v>44</v>
      </c>
      <c r="M165" s="3" t="s">
        <v>19</v>
      </c>
      <c r="N165" s="3" t="s">
        <v>92</v>
      </c>
      <c r="O165">
        <f>O164+J165</f>
        <v>1387.5749999999994</v>
      </c>
    </row>
    <row r="166" spans="1:15">
      <c r="A166" s="2">
        <v>41068</v>
      </c>
      <c r="B166" s="3">
        <v>140</v>
      </c>
      <c r="C166" s="3" t="s">
        <v>3</v>
      </c>
      <c r="E166" s="3" t="s">
        <v>15</v>
      </c>
      <c r="F166" s="9" t="s">
        <v>136</v>
      </c>
      <c r="G166">
        <v>1.649</v>
      </c>
      <c r="I166" s="3" t="s">
        <v>3</v>
      </c>
      <c r="J166" s="3">
        <f t="shared" si="23"/>
        <v>90.860000000000014</v>
      </c>
      <c r="K166" t="s">
        <v>17</v>
      </c>
      <c r="L166" t="s">
        <v>44</v>
      </c>
      <c r="M166" s="3" t="s">
        <v>19</v>
      </c>
      <c r="N166" s="3" t="s">
        <v>92</v>
      </c>
      <c r="O166">
        <f>O165+J166</f>
        <v>1478.4349999999995</v>
      </c>
    </row>
    <row r="167" spans="1:15">
      <c r="A167" s="2">
        <v>41068</v>
      </c>
      <c r="B167" s="3">
        <v>60</v>
      </c>
      <c r="C167" s="3" t="s">
        <v>3</v>
      </c>
      <c r="E167" s="3" t="s">
        <v>15</v>
      </c>
      <c r="F167" s="9" t="s">
        <v>137</v>
      </c>
      <c r="G167">
        <v>2.4500000000000002</v>
      </c>
      <c r="I167" s="3" t="s">
        <v>3</v>
      </c>
      <c r="J167" s="3">
        <f t="shared" si="23"/>
        <v>87</v>
      </c>
      <c r="K167" t="s">
        <v>17</v>
      </c>
      <c r="L167" t="s">
        <v>44</v>
      </c>
      <c r="M167" s="3" t="s">
        <v>19</v>
      </c>
      <c r="N167" s="3" t="s">
        <v>92</v>
      </c>
      <c r="O167">
        <f>O166+J167</f>
        <v>1565.4349999999995</v>
      </c>
    </row>
    <row r="168" spans="1:15">
      <c r="A168" s="2">
        <v>41068</v>
      </c>
      <c r="B168" s="3">
        <v>140</v>
      </c>
      <c r="C168" s="3" t="s">
        <v>3</v>
      </c>
      <c r="E168" s="3" t="s">
        <v>15</v>
      </c>
      <c r="F168" s="10" t="s">
        <v>138</v>
      </c>
      <c r="G168">
        <v>1.51</v>
      </c>
      <c r="I168" s="3" t="s">
        <v>3</v>
      </c>
      <c r="J168" s="3">
        <f t="shared" si="23"/>
        <v>71.400000000000006</v>
      </c>
      <c r="K168" t="s">
        <v>17</v>
      </c>
      <c r="L168" t="s">
        <v>44</v>
      </c>
      <c r="M168" s="3" t="s">
        <v>19</v>
      </c>
      <c r="N168" s="3" t="s">
        <v>92</v>
      </c>
      <c r="O168">
        <f>O167+J168</f>
        <v>1636.8349999999996</v>
      </c>
    </row>
    <row r="169" spans="1:15">
      <c r="A169" s="2">
        <v>41068</v>
      </c>
      <c r="B169" s="3">
        <v>60</v>
      </c>
      <c r="C169" s="3" t="s">
        <v>14</v>
      </c>
      <c r="E169" s="3" t="s">
        <v>15</v>
      </c>
      <c r="F169" s="10" t="s">
        <v>139</v>
      </c>
      <c r="G169">
        <v>2.11</v>
      </c>
      <c r="I169" s="3" t="s">
        <v>14</v>
      </c>
      <c r="J169">
        <f>-B169</f>
        <v>-60</v>
      </c>
      <c r="K169" t="s">
        <v>17</v>
      </c>
      <c r="L169" t="s">
        <v>44</v>
      </c>
      <c r="M169" s="3" t="s">
        <v>19</v>
      </c>
      <c r="N169" s="3" t="s">
        <v>92</v>
      </c>
      <c r="O169">
        <f>O168+J169</f>
        <v>1576.8349999999996</v>
      </c>
    </row>
    <row r="170" spans="1:15">
      <c r="A170" s="2">
        <v>41068</v>
      </c>
      <c r="B170" s="3">
        <v>140</v>
      </c>
      <c r="C170" s="3" t="s">
        <v>14</v>
      </c>
      <c r="E170" s="3" t="s">
        <v>15</v>
      </c>
      <c r="F170" s="9" t="s">
        <v>140</v>
      </c>
      <c r="I170" s="3" t="s">
        <v>14</v>
      </c>
      <c r="J170">
        <f t="shared" ref="J170:J171" si="24">-B170</f>
        <v>-140</v>
      </c>
      <c r="K170" t="s">
        <v>17</v>
      </c>
      <c r="L170" t="s">
        <v>44</v>
      </c>
      <c r="M170" s="3" t="s">
        <v>19</v>
      </c>
      <c r="N170" s="3" t="s">
        <v>92</v>
      </c>
      <c r="O170">
        <f>O169+J170</f>
        <v>1436.8349999999996</v>
      </c>
    </row>
    <row r="171" spans="1:15">
      <c r="A171" s="2">
        <v>41068</v>
      </c>
      <c r="B171" s="3">
        <v>60</v>
      </c>
      <c r="C171" s="3" t="s">
        <v>14</v>
      </c>
      <c r="E171" s="3" t="s">
        <v>15</v>
      </c>
      <c r="F171" s="9" t="s">
        <v>141</v>
      </c>
      <c r="I171" s="3" t="s">
        <v>14</v>
      </c>
      <c r="J171">
        <f t="shared" si="24"/>
        <v>-60</v>
      </c>
      <c r="K171" t="s">
        <v>17</v>
      </c>
      <c r="L171" t="s">
        <v>44</v>
      </c>
      <c r="M171" s="3" t="s">
        <v>19</v>
      </c>
      <c r="N171" s="3" t="s">
        <v>92</v>
      </c>
      <c r="O171">
        <f>O170+J171</f>
        <v>1376.8349999999996</v>
      </c>
    </row>
    <row r="172" spans="1:15">
      <c r="A172" s="2">
        <v>41069</v>
      </c>
      <c r="B172" s="3">
        <v>480</v>
      </c>
      <c r="C172" s="3" t="s">
        <v>3</v>
      </c>
      <c r="E172" s="3" t="s">
        <v>15</v>
      </c>
      <c r="F172" s="9" t="s">
        <v>140</v>
      </c>
      <c r="G172">
        <v>1.45</v>
      </c>
      <c r="I172" s="3" t="s">
        <v>3</v>
      </c>
      <c r="J172" s="3">
        <f t="shared" ref="J172:J177" si="25">B172*G172-B172</f>
        <v>216</v>
      </c>
      <c r="K172" t="s">
        <v>17</v>
      </c>
      <c r="L172" t="s">
        <v>44</v>
      </c>
      <c r="M172" s="3" t="s">
        <v>28</v>
      </c>
      <c r="N172" s="3" t="s">
        <v>92</v>
      </c>
      <c r="O172">
        <f>O171+J172</f>
        <v>1592.8349999999996</v>
      </c>
    </row>
    <row r="173" spans="1:15">
      <c r="A173" s="2">
        <v>41069</v>
      </c>
      <c r="B173" s="3">
        <v>120</v>
      </c>
      <c r="C173" s="3" t="s">
        <v>3</v>
      </c>
      <c r="E173" s="3" t="s">
        <v>15</v>
      </c>
      <c r="F173" s="9" t="s">
        <v>141</v>
      </c>
      <c r="G173">
        <v>2.0099999999999998</v>
      </c>
      <c r="I173" s="3" t="s">
        <v>3</v>
      </c>
      <c r="J173" s="3">
        <f t="shared" si="25"/>
        <v>121.19999999999999</v>
      </c>
      <c r="K173" t="s">
        <v>17</v>
      </c>
      <c r="L173" t="s">
        <v>44</v>
      </c>
      <c r="M173" s="3" t="s">
        <v>28</v>
      </c>
      <c r="N173" s="3" t="s">
        <v>92</v>
      </c>
      <c r="O173">
        <f>O172+J173</f>
        <v>1714.0349999999996</v>
      </c>
    </row>
    <row r="174" spans="1:15">
      <c r="A174" s="2">
        <v>41069</v>
      </c>
      <c r="B174" s="3">
        <v>480</v>
      </c>
      <c r="C174" s="3" t="s">
        <v>3</v>
      </c>
      <c r="E174" s="3" t="s">
        <v>15</v>
      </c>
      <c r="F174" s="10" t="s">
        <v>138</v>
      </c>
      <c r="G174">
        <v>1.806</v>
      </c>
      <c r="I174" s="3" t="s">
        <v>3</v>
      </c>
      <c r="J174" s="3">
        <f t="shared" si="25"/>
        <v>386.88</v>
      </c>
      <c r="K174" t="s">
        <v>17</v>
      </c>
      <c r="L174" t="s">
        <v>44</v>
      </c>
      <c r="M174" s="3" t="s">
        <v>28</v>
      </c>
      <c r="N174" s="3" t="s">
        <v>92</v>
      </c>
      <c r="O174">
        <f>O173+J174</f>
        <v>2100.9149999999995</v>
      </c>
    </row>
    <row r="175" spans="1:15">
      <c r="A175" s="2">
        <v>41069</v>
      </c>
      <c r="B175" s="3">
        <v>120</v>
      </c>
      <c r="C175" s="3" t="s">
        <v>3</v>
      </c>
      <c r="E175" s="3" t="s">
        <v>15</v>
      </c>
      <c r="F175" s="10" t="s">
        <v>139</v>
      </c>
      <c r="G175">
        <v>2.3199999999999998</v>
      </c>
      <c r="I175" s="3" t="s">
        <v>3</v>
      </c>
      <c r="J175" s="3">
        <f t="shared" si="25"/>
        <v>158.39999999999998</v>
      </c>
      <c r="K175" t="s">
        <v>17</v>
      </c>
      <c r="L175" t="s">
        <v>44</v>
      </c>
      <c r="M175" s="3" t="s">
        <v>28</v>
      </c>
      <c r="N175" s="3" t="s">
        <v>92</v>
      </c>
      <c r="O175">
        <f>O174+J175</f>
        <v>2259.3149999999996</v>
      </c>
    </row>
    <row r="176" spans="1:15">
      <c r="A176" s="2">
        <v>41069</v>
      </c>
      <c r="B176" s="3">
        <v>300</v>
      </c>
      <c r="C176" s="3" t="s">
        <v>14</v>
      </c>
      <c r="E176" s="3" t="s">
        <v>106</v>
      </c>
      <c r="F176" s="3" t="s">
        <v>133</v>
      </c>
      <c r="I176" s="3" t="s">
        <v>14</v>
      </c>
      <c r="J176">
        <f>-B176</f>
        <v>-300</v>
      </c>
      <c r="K176" t="s">
        <v>17</v>
      </c>
      <c r="L176" t="s">
        <v>44</v>
      </c>
      <c r="M176" s="3" t="s">
        <v>28</v>
      </c>
      <c r="O176">
        <f>O175+J176</f>
        <v>1959.3149999999996</v>
      </c>
    </row>
    <row r="177" spans="1:15">
      <c r="A177" s="2">
        <v>41071</v>
      </c>
      <c r="B177" s="3">
        <v>600</v>
      </c>
      <c r="C177" s="3" t="s">
        <v>3</v>
      </c>
      <c r="E177" s="3" t="s">
        <v>106</v>
      </c>
      <c r="F177" s="3" t="s">
        <v>133</v>
      </c>
      <c r="G177">
        <v>1.61</v>
      </c>
      <c r="I177" s="3" t="s">
        <v>3</v>
      </c>
      <c r="J177" s="3">
        <f t="shared" si="25"/>
        <v>366.00000000000011</v>
      </c>
      <c r="K177" t="s">
        <v>17</v>
      </c>
      <c r="L177" t="s">
        <v>44</v>
      </c>
      <c r="M177" s="3" t="s">
        <v>57</v>
      </c>
      <c r="O177">
        <f>O176+J177</f>
        <v>2325.3149999999996</v>
      </c>
    </row>
    <row r="178" spans="1:15">
      <c r="A178" s="2">
        <v>41072</v>
      </c>
      <c r="B178" s="3">
        <v>35</v>
      </c>
      <c r="C178" s="3" t="s">
        <v>14</v>
      </c>
      <c r="E178" s="3" t="s">
        <v>15</v>
      </c>
      <c r="F178" t="s">
        <v>142</v>
      </c>
      <c r="I178" s="3" t="s">
        <v>14</v>
      </c>
      <c r="J178">
        <v>-35</v>
      </c>
      <c r="K178" t="s">
        <v>17</v>
      </c>
      <c r="L178" t="s">
        <v>18</v>
      </c>
      <c r="M178" s="3" t="s">
        <v>19</v>
      </c>
      <c r="O178">
        <f>O177+J178</f>
        <v>2290.3149999999996</v>
      </c>
    </row>
    <row r="179" spans="1:15">
      <c r="A179" s="2">
        <v>41072</v>
      </c>
      <c r="B179" s="3">
        <v>15</v>
      </c>
      <c r="C179" s="3" t="s">
        <v>14</v>
      </c>
      <c r="E179" s="3" t="s">
        <v>15</v>
      </c>
      <c r="F179" t="s">
        <v>143</v>
      </c>
      <c r="I179" s="3" t="s">
        <v>14</v>
      </c>
      <c r="J179">
        <v>-15</v>
      </c>
      <c r="K179" t="s">
        <v>17</v>
      </c>
      <c r="L179" t="s">
        <v>18</v>
      </c>
      <c r="M179" s="3" t="s">
        <v>19</v>
      </c>
      <c r="O179">
        <f>O178+J179</f>
        <v>2275.3149999999996</v>
      </c>
    </row>
    <row r="180" spans="1:15">
      <c r="A180" s="2">
        <v>41072</v>
      </c>
      <c r="B180" s="3">
        <v>35</v>
      </c>
      <c r="C180" s="3" t="s">
        <v>3</v>
      </c>
      <c r="E180" s="3" t="s">
        <v>15</v>
      </c>
      <c r="F180" s="10" t="s">
        <v>144</v>
      </c>
      <c r="I180" s="3" t="s">
        <v>3</v>
      </c>
      <c r="J180" s="3">
        <f t="shared" ref="J180:J243" si="26">B180*G180-B180</f>
        <v>-35</v>
      </c>
      <c r="K180" t="s">
        <v>17</v>
      </c>
      <c r="L180" t="s">
        <v>18</v>
      </c>
      <c r="M180" s="3" t="s">
        <v>19</v>
      </c>
      <c r="O180">
        <f>O179+J180</f>
        <v>2240.3149999999996</v>
      </c>
    </row>
    <row r="181" spans="1:15">
      <c r="A181" s="2">
        <v>41072</v>
      </c>
      <c r="B181" s="3">
        <v>15</v>
      </c>
      <c r="C181" s="3" t="s">
        <v>3</v>
      </c>
      <c r="E181" s="3" t="s">
        <v>15</v>
      </c>
      <c r="F181" s="10" t="s">
        <v>145</v>
      </c>
      <c r="I181" s="3" t="s">
        <v>3</v>
      </c>
      <c r="J181" s="3">
        <f t="shared" si="26"/>
        <v>-15</v>
      </c>
      <c r="K181" t="s">
        <v>17</v>
      </c>
      <c r="L181" t="s">
        <v>18</v>
      </c>
      <c r="M181" s="3" t="s">
        <v>19</v>
      </c>
      <c r="O181">
        <f>O180+J181</f>
        <v>2225.3149999999996</v>
      </c>
    </row>
    <row r="182" spans="1:15">
      <c r="A182" s="2">
        <v>41072</v>
      </c>
      <c r="B182" s="3">
        <v>35</v>
      </c>
      <c r="C182" s="3" t="s">
        <v>3</v>
      </c>
      <c r="E182" s="3" t="s">
        <v>15</v>
      </c>
      <c r="F182" s="9" t="s">
        <v>146</v>
      </c>
      <c r="G182">
        <v>1.552</v>
      </c>
      <c r="I182" s="3" t="s">
        <v>3</v>
      </c>
      <c r="J182" s="3">
        <f t="shared" si="26"/>
        <v>19.32</v>
      </c>
      <c r="K182" t="s">
        <v>17</v>
      </c>
      <c r="L182" t="s">
        <v>18</v>
      </c>
      <c r="M182" s="3" t="s">
        <v>19</v>
      </c>
      <c r="O182">
        <f>O181+J182</f>
        <v>2244.6349999999998</v>
      </c>
    </row>
    <row r="183" spans="1:15">
      <c r="A183" s="2">
        <v>41072</v>
      </c>
      <c r="B183" s="3">
        <v>15</v>
      </c>
      <c r="C183" s="3" t="s">
        <v>3</v>
      </c>
      <c r="E183" s="3" t="s">
        <v>15</v>
      </c>
      <c r="F183" s="9" t="s">
        <v>147</v>
      </c>
      <c r="G183">
        <v>2.46</v>
      </c>
      <c r="I183" s="3" t="s">
        <v>3</v>
      </c>
      <c r="J183" s="3">
        <f t="shared" si="26"/>
        <v>21.9</v>
      </c>
      <c r="K183" t="s">
        <v>17</v>
      </c>
      <c r="L183" t="s">
        <v>18</v>
      </c>
      <c r="M183" s="3" t="s">
        <v>19</v>
      </c>
      <c r="O183">
        <f>O182+J183</f>
        <v>2266.5349999999999</v>
      </c>
    </row>
    <row r="184" spans="1:15">
      <c r="A184" s="2">
        <v>41073</v>
      </c>
      <c r="B184" s="3">
        <v>120</v>
      </c>
      <c r="C184" s="3" t="s">
        <v>3</v>
      </c>
      <c r="E184" s="3" t="s">
        <v>15</v>
      </c>
      <c r="F184" s="10" t="s">
        <v>148</v>
      </c>
      <c r="G184">
        <v>1.4550000000000001</v>
      </c>
      <c r="I184" s="3" t="s">
        <v>3</v>
      </c>
      <c r="J184" s="3">
        <f t="shared" si="26"/>
        <v>54.600000000000023</v>
      </c>
      <c r="K184" t="s">
        <v>17</v>
      </c>
      <c r="L184" t="s">
        <v>18</v>
      </c>
      <c r="M184" s="3" t="s">
        <v>28</v>
      </c>
      <c r="O184">
        <f>O183+J184</f>
        <v>2321.1349999999998</v>
      </c>
    </row>
    <row r="185" spans="1:15">
      <c r="A185" s="2">
        <v>41073</v>
      </c>
      <c r="B185" s="3">
        <v>30</v>
      </c>
      <c r="C185" s="3" t="s">
        <v>3</v>
      </c>
      <c r="E185" s="3" t="s">
        <v>15</v>
      </c>
      <c r="F185" s="10" t="s">
        <v>145</v>
      </c>
      <c r="G185">
        <v>1.962</v>
      </c>
      <c r="I185" s="3" t="s">
        <v>3</v>
      </c>
      <c r="J185" s="3">
        <f t="shared" si="26"/>
        <v>28.86</v>
      </c>
      <c r="K185" t="s">
        <v>17</v>
      </c>
      <c r="L185" t="s">
        <v>18</v>
      </c>
      <c r="M185" s="3" t="s">
        <v>28</v>
      </c>
      <c r="O185">
        <f>O184+J185</f>
        <v>2349.9949999999999</v>
      </c>
    </row>
    <row r="186" spans="1:15">
      <c r="A186" s="2">
        <v>41073</v>
      </c>
      <c r="B186" s="3">
        <v>120</v>
      </c>
      <c r="C186" s="3" t="s">
        <v>14</v>
      </c>
      <c r="E186" s="3" t="s">
        <v>15</v>
      </c>
      <c r="F186" t="s">
        <v>142</v>
      </c>
      <c r="I186" s="3" t="s">
        <v>14</v>
      </c>
      <c r="J186" s="3">
        <f t="shared" si="26"/>
        <v>-120</v>
      </c>
      <c r="K186" t="s">
        <v>17</v>
      </c>
      <c r="L186" t="s">
        <v>18</v>
      </c>
      <c r="M186" s="3" t="s">
        <v>28</v>
      </c>
      <c r="O186">
        <f>O185+J186</f>
        <v>2229.9949999999999</v>
      </c>
    </row>
    <row r="187" spans="1:15">
      <c r="A187" s="2">
        <v>41073</v>
      </c>
      <c r="B187" s="3">
        <v>30</v>
      </c>
      <c r="C187" s="3" t="s">
        <v>14</v>
      </c>
      <c r="E187" s="3" t="s">
        <v>15</v>
      </c>
      <c r="F187" t="s">
        <v>143</v>
      </c>
      <c r="I187" s="3" t="s">
        <v>14</v>
      </c>
      <c r="J187" s="3">
        <f t="shared" si="26"/>
        <v>-30</v>
      </c>
      <c r="K187" t="s">
        <v>17</v>
      </c>
      <c r="L187" t="s">
        <v>18</v>
      </c>
      <c r="M187" s="3" t="s">
        <v>28</v>
      </c>
      <c r="O187">
        <f>O186+J187</f>
        <v>2199.9949999999999</v>
      </c>
    </row>
    <row r="188" spans="1:15">
      <c r="A188" s="2">
        <v>41075</v>
      </c>
      <c r="B188" s="3">
        <v>70</v>
      </c>
      <c r="C188" s="3" t="s">
        <v>14</v>
      </c>
      <c r="F188" s="3" t="s">
        <v>149</v>
      </c>
      <c r="I188" s="3" t="s">
        <v>14</v>
      </c>
      <c r="J188" s="3">
        <f t="shared" si="26"/>
        <v>-70</v>
      </c>
      <c r="K188" t="s">
        <v>17</v>
      </c>
      <c r="L188" t="s">
        <v>44</v>
      </c>
      <c r="M188" s="3" t="s">
        <v>19</v>
      </c>
      <c r="O188">
        <f>O187+J188</f>
        <v>2129.9949999999999</v>
      </c>
    </row>
    <row r="189" spans="1:15">
      <c r="A189" s="2">
        <v>41075</v>
      </c>
      <c r="B189" s="3">
        <v>30</v>
      </c>
      <c r="C189" s="3" t="s">
        <v>14</v>
      </c>
      <c r="F189" s="3" t="s">
        <v>150</v>
      </c>
      <c r="I189" s="3" t="s">
        <v>14</v>
      </c>
      <c r="J189" s="3">
        <f t="shared" si="26"/>
        <v>-30</v>
      </c>
      <c r="K189" t="s">
        <v>17</v>
      </c>
      <c r="L189" t="s">
        <v>44</v>
      </c>
      <c r="M189" s="3" t="s">
        <v>19</v>
      </c>
      <c r="O189">
        <f>O188+J189</f>
        <v>2099.9949999999999</v>
      </c>
    </row>
    <row r="190" spans="1:15">
      <c r="A190" s="2">
        <v>41075</v>
      </c>
      <c r="B190" s="3">
        <v>70</v>
      </c>
      <c r="C190" s="3" t="s">
        <v>3</v>
      </c>
      <c r="F190" t="s">
        <v>151</v>
      </c>
      <c r="G190">
        <v>1.69</v>
      </c>
      <c r="I190" s="3" t="s">
        <v>3</v>
      </c>
      <c r="J190" s="3">
        <f t="shared" si="26"/>
        <v>48.3</v>
      </c>
      <c r="K190" t="s">
        <v>17</v>
      </c>
      <c r="L190" t="s">
        <v>44</v>
      </c>
      <c r="M190" s="3" t="s">
        <v>19</v>
      </c>
      <c r="O190">
        <f>O189+J190</f>
        <v>2148.2950000000001</v>
      </c>
    </row>
    <row r="191" spans="1:15">
      <c r="A191" s="2">
        <v>41075</v>
      </c>
      <c r="B191" s="3">
        <v>30</v>
      </c>
      <c r="C191" s="3" t="s">
        <v>3</v>
      </c>
      <c r="F191" t="s">
        <v>152</v>
      </c>
      <c r="G191">
        <v>2.2000000000000002</v>
      </c>
      <c r="I191" s="3" t="s">
        <v>3</v>
      </c>
      <c r="J191" s="3">
        <f t="shared" si="26"/>
        <v>36</v>
      </c>
      <c r="K191" t="s">
        <v>17</v>
      </c>
      <c r="L191" t="s">
        <v>44</v>
      </c>
      <c r="M191" s="3" t="s">
        <v>19</v>
      </c>
      <c r="O191">
        <f>O190+J191</f>
        <v>2184.2950000000001</v>
      </c>
    </row>
    <row r="192" spans="1:15">
      <c r="A192" s="2">
        <v>41075</v>
      </c>
      <c r="B192" s="3">
        <v>70</v>
      </c>
      <c r="C192" s="3" t="s">
        <v>14</v>
      </c>
      <c r="F192" t="s">
        <v>153</v>
      </c>
      <c r="I192" s="3" t="s">
        <v>14</v>
      </c>
      <c r="J192" s="3">
        <f t="shared" si="26"/>
        <v>-70</v>
      </c>
      <c r="K192" t="s">
        <v>17</v>
      </c>
      <c r="L192" t="s">
        <v>44</v>
      </c>
      <c r="M192" s="3" t="s">
        <v>19</v>
      </c>
      <c r="O192">
        <f>O191+J192</f>
        <v>2114.2950000000001</v>
      </c>
    </row>
    <row r="193" spans="1:15">
      <c r="A193" s="2">
        <v>41075</v>
      </c>
      <c r="B193" s="3">
        <v>30</v>
      </c>
      <c r="C193" s="3" t="s">
        <v>14</v>
      </c>
      <c r="F193" t="s">
        <v>154</v>
      </c>
      <c r="I193" s="3" t="s">
        <v>14</v>
      </c>
      <c r="J193" s="3">
        <f t="shared" si="26"/>
        <v>-30</v>
      </c>
      <c r="K193" t="s">
        <v>17</v>
      </c>
      <c r="L193" t="s">
        <v>44</v>
      </c>
      <c r="M193" s="3" t="s">
        <v>19</v>
      </c>
      <c r="O193">
        <f>O192+J193</f>
        <v>2084.2950000000001</v>
      </c>
    </row>
    <row r="194" spans="1:15">
      <c r="A194" s="2">
        <v>41075</v>
      </c>
      <c r="B194" s="3">
        <v>35</v>
      </c>
      <c r="C194" s="3" t="s">
        <v>3</v>
      </c>
      <c r="F194" t="s">
        <v>155</v>
      </c>
      <c r="G194">
        <v>1.9</v>
      </c>
      <c r="I194" s="3" t="s">
        <v>3</v>
      </c>
      <c r="J194" s="3">
        <f t="shared" si="26"/>
        <v>31.5</v>
      </c>
      <c r="K194" t="s">
        <v>17</v>
      </c>
      <c r="L194" t="s">
        <v>18</v>
      </c>
      <c r="M194" s="3" t="s">
        <v>19</v>
      </c>
      <c r="O194">
        <f>O193+J194</f>
        <v>2115.7950000000001</v>
      </c>
    </row>
    <row r="195" spans="1:15">
      <c r="A195" s="2">
        <v>41075</v>
      </c>
      <c r="B195" s="3">
        <v>15</v>
      </c>
      <c r="C195" s="3" t="s">
        <v>3</v>
      </c>
      <c r="F195" t="s">
        <v>156</v>
      </c>
      <c r="G195">
        <v>2.35</v>
      </c>
      <c r="I195" s="3" t="s">
        <v>3</v>
      </c>
      <c r="J195" s="3">
        <f t="shared" si="26"/>
        <v>20.25</v>
      </c>
      <c r="K195" t="s">
        <v>17</v>
      </c>
      <c r="L195" t="s">
        <v>18</v>
      </c>
      <c r="M195" s="3" t="s">
        <v>19</v>
      </c>
      <c r="O195">
        <f>O194+J195</f>
        <v>2136.0450000000001</v>
      </c>
    </row>
    <row r="196" spans="1:15">
      <c r="A196" s="2">
        <v>41076</v>
      </c>
      <c r="B196" s="3">
        <v>240</v>
      </c>
      <c r="C196" s="3" t="s">
        <v>3</v>
      </c>
      <c r="F196" t="s">
        <v>153</v>
      </c>
      <c r="G196">
        <v>1.7</v>
      </c>
      <c r="I196" s="3" t="s">
        <v>3</v>
      </c>
      <c r="J196" s="3">
        <f t="shared" si="26"/>
        <v>168</v>
      </c>
      <c r="K196" t="s">
        <v>17</v>
      </c>
      <c r="L196" t="s">
        <v>44</v>
      </c>
      <c r="M196" s="3" t="s">
        <v>28</v>
      </c>
      <c r="O196">
        <f>O195+J196</f>
        <v>2304.0450000000001</v>
      </c>
    </row>
    <row r="197" spans="1:15">
      <c r="A197" s="2">
        <v>41076</v>
      </c>
      <c r="B197" s="3">
        <v>60</v>
      </c>
      <c r="C197" s="3" t="s">
        <v>3</v>
      </c>
      <c r="F197" t="s">
        <v>154</v>
      </c>
      <c r="G197">
        <v>2.54</v>
      </c>
      <c r="I197" s="3" t="s">
        <v>3</v>
      </c>
      <c r="J197" s="3">
        <f t="shared" si="26"/>
        <v>92.4</v>
      </c>
      <c r="K197" t="s">
        <v>17</v>
      </c>
      <c r="L197" t="s">
        <v>44</v>
      </c>
      <c r="M197" s="3" t="s">
        <v>28</v>
      </c>
      <c r="O197">
        <f>O196+J197</f>
        <v>2396.4450000000002</v>
      </c>
    </row>
    <row r="198" spans="1:15">
      <c r="A198" s="2">
        <v>41076</v>
      </c>
      <c r="B198" s="3">
        <v>240</v>
      </c>
      <c r="C198" s="3" t="s">
        <v>3</v>
      </c>
      <c r="F198" s="3" t="s">
        <v>149</v>
      </c>
      <c r="G198">
        <v>1.6</v>
      </c>
      <c r="I198" s="3" t="s">
        <v>3</v>
      </c>
      <c r="J198" s="3">
        <f t="shared" si="26"/>
        <v>144</v>
      </c>
      <c r="K198" t="s">
        <v>17</v>
      </c>
      <c r="L198" t="s">
        <v>44</v>
      </c>
      <c r="M198" s="3" t="s">
        <v>28</v>
      </c>
      <c r="O198">
        <f>O197+J198</f>
        <v>2540.4450000000002</v>
      </c>
    </row>
    <row r="199" spans="1:15">
      <c r="A199" s="2">
        <v>41076</v>
      </c>
      <c r="B199" s="3">
        <v>60</v>
      </c>
      <c r="C199" s="3" t="s">
        <v>3</v>
      </c>
      <c r="F199" s="3" t="s">
        <v>150</v>
      </c>
      <c r="G199">
        <v>2.17</v>
      </c>
      <c r="I199" s="3" t="s">
        <v>3</v>
      </c>
      <c r="J199" s="3">
        <f t="shared" si="26"/>
        <v>70.199999999999989</v>
      </c>
      <c r="K199" t="s">
        <v>17</v>
      </c>
      <c r="L199" t="s">
        <v>44</v>
      </c>
      <c r="M199" s="3" t="s">
        <v>28</v>
      </c>
      <c r="O199">
        <f>O198+J199</f>
        <v>2610.645</v>
      </c>
    </row>
    <row r="200" spans="1:15">
      <c r="A200" s="2">
        <v>41078</v>
      </c>
      <c r="B200" s="3">
        <v>70</v>
      </c>
      <c r="C200" s="3" t="s">
        <v>3</v>
      </c>
      <c r="F200" t="s">
        <v>157</v>
      </c>
      <c r="G200">
        <v>1.52</v>
      </c>
      <c r="I200" s="3" t="s">
        <v>3</v>
      </c>
      <c r="J200" s="3">
        <f t="shared" si="26"/>
        <v>36.400000000000006</v>
      </c>
      <c r="K200" t="s">
        <v>17</v>
      </c>
      <c r="L200" t="s">
        <v>44</v>
      </c>
      <c r="M200" s="3" t="s">
        <v>19</v>
      </c>
      <c r="O200">
        <f>O199+J200</f>
        <v>2647.0450000000001</v>
      </c>
    </row>
    <row r="201" spans="1:15">
      <c r="A201" s="2">
        <v>41078</v>
      </c>
      <c r="B201" s="3">
        <v>30</v>
      </c>
      <c r="C201" s="3" t="s">
        <v>3</v>
      </c>
      <c r="F201" t="s">
        <v>158</v>
      </c>
      <c r="G201">
        <v>2.06</v>
      </c>
      <c r="I201" s="3" t="s">
        <v>3</v>
      </c>
      <c r="J201" s="3">
        <f t="shared" si="26"/>
        <v>31.800000000000004</v>
      </c>
      <c r="K201" t="s">
        <v>17</v>
      </c>
      <c r="L201" t="s">
        <v>44</v>
      </c>
      <c r="M201" s="3" t="s">
        <v>19</v>
      </c>
      <c r="O201">
        <f>O200+J201</f>
        <v>2678.8450000000003</v>
      </c>
    </row>
    <row r="202" spans="1:15">
      <c r="A202" s="2">
        <v>41078</v>
      </c>
      <c r="B202" s="3">
        <v>70</v>
      </c>
      <c r="C202" s="3" t="s">
        <v>3</v>
      </c>
      <c r="F202" t="s">
        <v>159</v>
      </c>
      <c r="G202">
        <v>1.571</v>
      </c>
      <c r="I202" s="3" t="s">
        <v>3</v>
      </c>
      <c r="J202" s="3">
        <f t="shared" si="26"/>
        <v>39.97</v>
      </c>
      <c r="K202" t="s">
        <v>17</v>
      </c>
      <c r="L202" t="s">
        <v>44</v>
      </c>
      <c r="M202" s="3" t="s">
        <v>19</v>
      </c>
      <c r="O202">
        <f>O201+J202</f>
        <v>2718.8150000000001</v>
      </c>
    </row>
    <row r="203" spans="1:15">
      <c r="A203" s="2">
        <v>41078</v>
      </c>
      <c r="B203" s="3">
        <v>30</v>
      </c>
      <c r="C203" s="3" t="s">
        <v>3</v>
      </c>
      <c r="F203" t="s">
        <v>160</v>
      </c>
      <c r="G203">
        <v>0</v>
      </c>
      <c r="I203" s="3" t="s">
        <v>3</v>
      </c>
      <c r="J203" s="3">
        <v>0</v>
      </c>
      <c r="K203" t="s">
        <v>17</v>
      </c>
      <c r="L203" t="s">
        <v>44</v>
      </c>
      <c r="M203" s="3" t="s">
        <v>19</v>
      </c>
      <c r="O203">
        <f>O202+J203</f>
        <v>2718.8150000000001</v>
      </c>
    </row>
    <row r="204" spans="1:15">
      <c r="A204" s="2">
        <v>41078</v>
      </c>
      <c r="B204" s="3">
        <v>35</v>
      </c>
      <c r="C204" s="3" t="s">
        <v>14</v>
      </c>
      <c r="F204" t="s">
        <v>161</v>
      </c>
      <c r="I204" s="3" t="s">
        <v>14</v>
      </c>
      <c r="J204" s="3">
        <f t="shared" si="26"/>
        <v>-35</v>
      </c>
      <c r="K204" t="s">
        <v>17</v>
      </c>
      <c r="L204" t="s">
        <v>18</v>
      </c>
      <c r="M204" s="3" t="s">
        <v>19</v>
      </c>
      <c r="O204">
        <f>O203+J204</f>
        <v>2683.8150000000001</v>
      </c>
    </row>
    <row r="205" spans="1:15">
      <c r="A205" s="2">
        <v>41078</v>
      </c>
      <c r="B205" s="3">
        <v>15</v>
      </c>
      <c r="C205" s="3" t="s">
        <v>14</v>
      </c>
      <c r="F205" t="s">
        <v>162</v>
      </c>
      <c r="I205" s="3" t="s">
        <v>14</v>
      </c>
      <c r="J205" s="3">
        <f t="shared" si="26"/>
        <v>-15</v>
      </c>
      <c r="K205" t="s">
        <v>17</v>
      </c>
      <c r="L205" t="s">
        <v>18</v>
      </c>
      <c r="M205" s="3" t="s">
        <v>19</v>
      </c>
      <c r="O205">
        <f>O204+J205</f>
        <v>2668.8150000000001</v>
      </c>
    </row>
    <row r="206" spans="1:15">
      <c r="A206" s="2">
        <v>41078</v>
      </c>
      <c r="B206" s="3">
        <v>35</v>
      </c>
      <c r="C206" s="3" t="s">
        <v>14</v>
      </c>
      <c r="F206" t="s">
        <v>163</v>
      </c>
      <c r="I206" s="3" t="s">
        <v>14</v>
      </c>
      <c r="J206" s="3">
        <f t="shared" si="26"/>
        <v>-35</v>
      </c>
      <c r="K206" t="s">
        <v>17</v>
      </c>
      <c r="L206" t="s">
        <v>18</v>
      </c>
      <c r="M206" s="3" t="s">
        <v>19</v>
      </c>
      <c r="O206">
        <f>O205+J206</f>
        <v>2633.8150000000001</v>
      </c>
    </row>
    <row r="207" spans="1:15">
      <c r="A207" s="2">
        <v>41078</v>
      </c>
      <c r="B207" s="3">
        <v>15</v>
      </c>
      <c r="C207" s="3" t="s">
        <v>14</v>
      </c>
      <c r="F207" t="s">
        <v>164</v>
      </c>
      <c r="I207" s="3" t="s">
        <v>14</v>
      </c>
      <c r="J207" s="3">
        <f t="shared" si="26"/>
        <v>-15</v>
      </c>
      <c r="K207" t="s">
        <v>17</v>
      </c>
      <c r="L207" t="s">
        <v>18</v>
      </c>
      <c r="M207" s="3" t="s">
        <v>19</v>
      </c>
      <c r="O207">
        <f>O206+J207</f>
        <v>2618.8150000000001</v>
      </c>
    </row>
    <row r="208" spans="1:15">
      <c r="A208" s="2">
        <v>41079</v>
      </c>
      <c r="B208" s="3">
        <v>120</v>
      </c>
      <c r="C208" s="3" t="s">
        <v>14</v>
      </c>
      <c r="F208" t="s">
        <v>161</v>
      </c>
      <c r="I208" s="3" t="s">
        <v>14</v>
      </c>
      <c r="J208" s="3">
        <f t="shared" si="26"/>
        <v>-120</v>
      </c>
      <c r="K208" t="s">
        <v>17</v>
      </c>
      <c r="L208" t="s">
        <v>18</v>
      </c>
      <c r="M208" s="3" t="s">
        <v>28</v>
      </c>
      <c r="N208" s="3"/>
      <c r="O208">
        <f>O207+J208</f>
        <v>2498.8150000000001</v>
      </c>
    </row>
    <row r="209" spans="1:15">
      <c r="A209" s="2">
        <v>41079</v>
      </c>
      <c r="B209" s="3">
        <v>30</v>
      </c>
      <c r="C209" s="3" t="s">
        <v>14</v>
      </c>
      <c r="F209" t="s">
        <v>162</v>
      </c>
      <c r="I209" s="3" t="s">
        <v>14</v>
      </c>
      <c r="J209" s="3">
        <f t="shared" si="26"/>
        <v>-30</v>
      </c>
      <c r="K209" t="s">
        <v>17</v>
      </c>
      <c r="L209" t="s">
        <v>18</v>
      </c>
      <c r="M209" s="3" t="s">
        <v>28</v>
      </c>
      <c r="N209" s="3"/>
      <c r="O209">
        <f>O208+J209</f>
        <v>2468.8150000000001</v>
      </c>
    </row>
    <row r="210" spans="1:15">
      <c r="A210" s="2">
        <v>41079</v>
      </c>
      <c r="B210" s="3">
        <v>120</v>
      </c>
      <c r="C210" s="3" t="s">
        <v>14</v>
      </c>
      <c r="F210" t="s">
        <v>165</v>
      </c>
      <c r="G210">
        <v>1.51</v>
      </c>
      <c r="I210" s="3" t="s">
        <v>14</v>
      </c>
      <c r="J210" s="3">
        <f t="shared" si="26"/>
        <v>61.199999999999989</v>
      </c>
      <c r="K210" t="s">
        <v>17</v>
      </c>
      <c r="L210" t="s">
        <v>18</v>
      </c>
      <c r="M210" s="3" t="s">
        <v>28</v>
      </c>
      <c r="O210">
        <f>O209+J210</f>
        <v>2530.0149999999999</v>
      </c>
    </row>
    <row r="211" spans="1:15">
      <c r="A211" s="2">
        <v>41079</v>
      </c>
      <c r="B211" s="3">
        <v>30</v>
      </c>
      <c r="C211" s="3" t="s">
        <v>14</v>
      </c>
      <c r="F211" t="s">
        <v>166</v>
      </c>
      <c r="I211" s="3" t="s">
        <v>14</v>
      </c>
      <c r="J211" s="3">
        <f t="shared" si="26"/>
        <v>-30</v>
      </c>
      <c r="K211" t="s">
        <v>17</v>
      </c>
      <c r="L211" t="s">
        <v>18</v>
      </c>
      <c r="M211" s="3" t="s">
        <v>28</v>
      </c>
      <c r="O211">
        <f>O210+J211</f>
        <v>2500.0149999999999</v>
      </c>
    </row>
    <row r="212" spans="1:15">
      <c r="A212" s="2">
        <v>41079</v>
      </c>
      <c r="B212" s="3">
        <v>15</v>
      </c>
      <c r="C212" s="3" t="s">
        <v>14</v>
      </c>
      <c r="F212" t="s">
        <v>167</v>
      </c>
      <c r="I212" s="3" t="s">
        <v>14</v>
      </c>
      <c r="J212" s="3">
        <f t="shared" si="26"/>
        <v>-15</v>
      </c>
      <c r="K212" t="s">
        <v>17</v>
      </c>
      <c r="L212" t="s">
        <v>18</v>
      </c>
      <c r="M212" s="3" t="s">
        <v>19</v>
      </c>
      <c r="O212">
        <f>O211+J212</f>
        <v>2485.0149999999999</v>
      </c>
    </row>
    <row r="213" spans="1:15">
      <c r="A213" s="2">
        <v>41079</v>
      </c>
      <c r="B213" s="3">
        <v>35</v>
      </c>
      <c r="C213" s="3" t="s">
        <v>14</v>
      </c>
      <c r="F213" t="s">
        <v>168</v>
      </c>
      <c r="I213" s="3" t="s">
        <v>14</v>
      </c>
      <c r="J213" s="3">
        <f t="shared" si="26"/>
        <v>-35</v>
      </c>
      <c r="K213" t="s">
        <v>17</v>
      </c>
      <c r="L213" t="s">
        <v>18</v>
      </c>
      <c r="M213" s="3" t="s">
        <v>19</v>
      </c>
      <c r="O213">
        <f>O212+J213</f>
        <v>2450.0149999999999</v>
      </c>
    </row>
    <row r="214" spans="1:15">
      <c r="A214" s="2">
        <v>41080</v>
      </c>
      <c r="B214" s="3">
        <v>30</v>
      </c>
      <c r="C214" s="3" t="s">
        <v>14</v>
      </c>
      <c r="F214" t="s">
        <v>167</v>
      </c>
      <c r="I214" s="3" t="s">
        <v>14</v>
      </c>
      <c r="J214" s="3">
        <f t="shared" si="26"/>
        <v>-30</v>
      </c>
      <c r="K214" t="s">
        <v>17</v>
      </c>
      <c r="L214" t="s">
        <v>18</v>
      </c>
      <c r="M214" s="3" t="s">
        <v>28</v>
      </c>
      <c r="O214">
        <f>O213+J214</f>
        <v>2420.0149999999999</v>
      </c>
    </row>
    <row r="215" spans="1:15">
      <c r="A215" s="2">
        <v>41080</v>
      </c>
      <c r="B215" s="3">
        <v>120</v>
      </c>
      <c r="C215" s="3" t="s">
        <v>14</v>
      </c>
      <c r="F215" t="s">
        <v>169</v>
      </c>
      <c r="I215" s="3" t="s">
        <v>14</v>
      </c>
      <c r="J215" s="3">
        <f t="shared" si="26"/>
        <v>-120</v>
      </c>
      <c r="K215" t="s">
        <v>17</v>
      </c>
      <c r="L215" t="s">
        <v>18</v>
      </c>
      <c r="M215" s="3" t="s">
        <v>28</v>
      </c>
      <c r="O215">
        <f>O214+J215</f>
        <v>2300.0149999999999</v>
      </c>
    </row>
    <row r="216" spans="1:15">
      <c r="A216" s="2">
        <v>41080</v>
      </c>
      <c r="B216" s="3">
        <v>15</v>
      </c>
      <c r="C216" s="3" t="s">
        <v>14</v>
      </c>
      <c r="F216" t="s">
        <v>170</v>
      </c>
      <c r="I216" s="3" t="s">
        <v>14</v>
      </c>
      <c r="J216" s="3">
        <f t="shared" si="26"/>
        <v>-15</v>
      </c>
      <c r="K216" t="s">
        <v>17</v>
      </c>
      <c r="L216" t="s">
        <v>18</v>
      </c>
      <c r="M216" s="3" t="s">
        <v>19</v>
      </c>
      <c r="O216">
        <f>O215+J216</f>
        <v>2285.0149999999999</v>
      </c>
    </row>
    <row r="217" spans="1:15">
      <c r="A217" s="2">
        <v>41080</v>
      </c>
      <c r="B217" s="3">
        <v>35</v>
      </c>
      <c r="C217" s="3" t="s">
        <v>14</v>
      </c>
      <c r="F217" t="s">
        <v>171</v>
      </c>
      <c r="I217" s="3" t="s">
        <v>14</v>
      </c>
      <c r="J217" s="3">
        <f t="shared" si="26"/>
        <v>-35</v>
      </c>
      <c r="K217" t="s">
        <v>17</v>
      </c>
      <c r="L217" t="s">
        <v>18</v>
      </c>
      <c r="M217" s="3" t="s">
        <v>19</v>
      </c>
      <c r="O217">
        <f>O216+J217</f>
        <v>2250.0149999999999</v>
      </c>
    </row>
    <row r="218" spans="1:15">
      <c r="A218" s="2">
        <v>41081</v>
      </c>
      <c r="B218" s="3">
        <v>240</v>
      </c>
      <c r="C218" s="3" t="s">
        <v>14</v>
      </c>
      <c r="F218" t="s">
        <v>167</v>
      </c>
      <c r="I218" s="3" t="s">
        <v>14</v>
      </c>
      <c r="J218" s="3">
        <f t="shared" si="26"/>
        <v>-240</v>
      </c>
      <c r="K218" t="s">
        <v>17</v>
      </c>
      <c r="L218" t="s">
        <v>18</v>
      </c>
      <c r="M218" s="3" t="s">
        <v>57</v>
      </c>
      <c r="O218">
        <f>O217+J218</f>
        <v>2010.0149999999999</v>
      </c>
    </row>
    <row r="219" spans="1:15">
      <c r="A219" s="2">
        <v>41081</v>
      </c>
      <c r="B219" s="3">
        <v>60</v>
      </c>
      <c r="C219" s="3" t="s">
        <v>14</v>
      </c>
      <c r="F219" t="s">
        <v>168</v>
      </c>
      <c r="I219" s="3" t="s">
        <v>14</v>
      </c>
      <c r="J219" s="3">
        <f t="shared" si="26"/>
        <v>-60</v>
      </c>
      <c r="K219" t="s">
        <v>17</v>
      </c>
      <c r="L219" t="s">
        <v>18</v>
      </c>
      <c r="M219" s="3" t="s">
        <v>57</v>
      </c>
      <c r="O219">
        <f>O218+J219</f>
        <v>1950.0149999999999</v>
      </c>
    </row>
    <row r="220" spans="1:15">
      <c r="A220" s="2">
        <v>41081</v>
      </c>
      <c r="B220" s="3">
        <v>30</v>
      </c>
      <c r="C220" s="3" t="s">
        <v>14</v>
      </c>
      <c r="F220" t="s">
        <v>170</v>
      </c>
      <c r="I220" s="3" t="s">
        <v>14</v>
      </c>
      <c r="J220" s="3">
        <f t="shared" si="26"/>
        <v>-30</v>
      </c>
      <c r="K220" t="s">
        <v>17</v>
      </c>
      <c r="L220" t="s">
        <v>18</v>
      </c>
      <c r="M220" s="3" t="s">
        <v>28</v>
      </c>
      <c r="O220">
        <f>O219+J220</f>
        <v>1920.0149999999999</v>
      </c>
    </row>
    <row r="221" spans="1:15">
      <c r="A221" s="2">
        <v>41081</v>
      </c>
      <c r="B221" s="3">
        <v>120</v>
      </c>
      <c r="C221" s="3" t="s">
        <v>14</v>
      </c>
      <c r="F221" t="s">
        <v>171</v>
      </c>
      <c r="I221" s="3" t="s">
        <v>14</v>
      </c>
      <c r="J221" s="3">
        <f t="shared" si="26"/>
        <v>-120</v>
      </c>
      <c r="K221" t="s">
        <v>17</v>
      </c>
      <c r="L221" t="s">
        <v>18</v>
      </c>
      <c r="M221" s="3" t="s">
        <v>28</v>
      </c>
      <c r="O221">
        <f>O220+J221</f>
        <v>1800.0149999999999</v>
      </c>
    </row>
    <row r="222" spans="1:15">
      <c r="A222" s="2">
        <v>41082</v>
      </c>
      <c r="B222" s="3">
        <v>70</v>
      </c>
      <c r="C222" s="3" t="s">
        <v>14</v>
      </c>
      <c r="F222" t="s">
        <v>172</v>
      </c>
      <c r="I222" s="3" t="s">
        <v>14</v>
      </c>
      <c r="J222" s="3">
        <f t="shared" si="26"/>
        <v>-70</v>
      </c>
      <c r="K222" t="s">
        <v>17</v>
      </c>
      <c r="L222" t="s">
        <v>18</v>
      </c>
      <c r="M222" s="3" t="s">
        <v>19</v>
      </c>
      <c r="N222" s="3" t="s">
        <v>92</v>
      </c>
      <c r="O222">
        <f>O221+J222</f>
        <v>1730.0149999999999</v>
      </c>
    </row>
    <row r="223" spans="1:15">
      <c r="A223" s="2">
        <v>41082</v>
      </c>
      <c r="B223" s="3">
        <v>30</v>
      </c>
      <c r="C223" s="3" t="s">
        <v>14</v>
      </c>
      <c r="F223" t="s">
        <v>173</v>
      </c>
      <c r="I223" s="3" t="s">
        <v>14</v>
      </c>
      <c r="J223" s="3">
        <f t="shared" si="26"/>
        <v>-30</v>
      </c>
      <c r="K223" t="s">
        <v>17</v>
      </c>
      <c r="L223" t="s">
        <v>18</v>
      </c>
      <c r="M223" s="3" t="s">
        <v>19</v>
      </c>
      <c r="N223" s="3" t="s">
        <v>92</v>
      </c>
      <c r="O223">
        <f>O222+J223</f>
        <v>1700.0149999999999</v>
      </c>
    </row>
    <row r="224" spans="1:15">
      <c r="A224" s="2">
        <v>41082</v>
      </c>
      <c r="B224" s="3">
        <v>140</v>
      </c>
      <c r="C224" s="3" t="s">
        <v>14</v>
      </c>
      <c r="F224" t="s">
        <v>174</v>
      </c>
      <c r="I224" s="3" t="s">
        <v>14</v>
      </c>
      <c r="J224" s="3">
        <f t="shared" si="26"/>
        <v>-140</v>
      </c>
      <c r="K224" t="s">
        <v>17</v>
      </c>
      <c r="L224" t="s">
        <v>44</v>
      </c>
      <c r="M224" s="3" t="s">
        <v>19</v>
      </c>
      <c r="N224" s="3" t="s">
        <v>92</v>
      </c>
      <c r="O224">
        <f>O223+J224</f>
        <v>1560.0149999999999</v>
      </c>
    </row>
    <row r="225" spans="1:15">
      <c r="A225" s="2">
        <v>41082</v>
      </c>
      <c r="B225" s="3">
        <v>60</v>
      </c>
      <c r="C225" s="3" t="s">
        <v>14</v>
      </c>
      <c r="F225" t="s">
        <v>175</v>
      </c>
      <c r="I225" s="3" t="s">
        <v>14</v>
      </c>
      <c r="J225" s="3">
        <f t="shared" si="26"/>
        <v>-60</v>
      </c>
      <c r="K225" t="s">
        <v>17</v>
      </c>
      <c r="L225" t="s">
        <v>44</v>
      </c>
      <c r="M225" s="3" t="s">
        <v>19</v>
      </c>
      <c r="N225" s="3" t="s">
        <v>92</v>
      </c>
      <c r="O225">
        <f>O224+J225</f>
        <v>1500.0149999999999</v>
      </c>
    </row>
    <row r="226" spans="1:15">
      <c r="A226" s="2">
        <v>41082</v>
      </c>
      <c r="B226" s="3">
        <v>140</v>
      </c>
      <c r="C226" s="3" t="s">
        <v>3</v>
      </c>
      <c r="F226" t="s">
        <v>176</v>
      </c>
      <c r="G226">
        <v>1.5</v>
      </c>
      <c r="I226" s="3" t="s">
        <v>3</v>
      </c>
      <c r="J226" s="3">
        <f t="shared" si="26"/>
        <v>70</v>
      </c>
      <c r="K226" t="s">
        <v>17</v>
      </c>
      <c r="L226" t="s">
        <v>44</v>
      </c>
      <c r="M226" s="3" t="s">
        <v>19</v>
      </c>
      <c r="N226" s="3" t="s">
        <v>92</v>
      </c>
      <c r="O226">
        <f>O225+J226</f>
        <v>1570.0149999999999</v>
      </c>
    </row>
    <row r="227" spans="1:15">
      <c r="A227" s="2">
        <v>41082</v>
      </c>
      <c r="B227" s="3">
        <v>60</v>
      </c>
      <c r="C227" s="3" t="s">
        <v>3</v>
      </c>
      <c r="F227" t="s">
        <v>177</v>
      </c>
      <c r="G227">
        <v>2.1</v>
      </c>
      <c r="I227" s="3" t="s">
        <v>3</v>
      </c>
      <c r="J227" s="3">
        <f t="shared" si="26"/>
        <v>66</v>
      </c>
      <c r="K227" t="s">
        <v>17</v>
      </c>
      <c r="L227" t="s">
        <v>44</v>
      </c>
      <c r="M227" s="3" t="s">
        <v>19</v>
      </c>
      <c r="N227" s="3" t="s">
        <v>92</v>
      </c>
      <c r="O227">
        <f>O226+J227</f>
        <v>1636.0149999999999</v>
      </c>
    </row>
    <row r="228" spans="1:15">
      <c r="A228" s="2">
        <v>41083</v>
      </c>
      <c r="B228" s="3">
        <v>140</v>
      </c>
      <c r="C228" s="3" t="s">
        <v>14</v>
      </c>
      <c r="F228" t="s">
        <v>176</v>
      </c>
      <c r="I228" s="3" t="s">
        <v>14</v>
      </c>
      <c r="J228" s="3">
        <f t="shared" si="26"/>
        <v>-140</v>
      </c>
      <c r="K228" t="s">
        <v>17</v>
      </c>
      <c r="L228" t="s">
        <v>44</v>
      </c>
      <c r="M228" s="3" t="s">
        <v>19</v>
      </c>
      <c r="N228" s="3" t="s">
        <v>92</v>
      </c>
      <c r="O228">
        <f>O227+J228</f>
        <v>1496.0149999999999</v>
      </c>
    </row>
    <row r="229" spans="1:15">
      <c r="A229" s="2">
        <v>41083</v>
      </c>
      <c r="B229" s="3">
        <v>60</v>
      </c>
      <c r="C229" s="3" t="s">
        <v>14</v>
      </c>
      <c r="F229" t="s">
        <v>177</v>
      </c>
      <c r="I229" s="3" t="s">
        <v>14</v>
      </c>
      <c r="J229" s="3">
        <f t="shared" si="26"/>
        <v>-60</v>
      </c>
      <c r="K229" t="s">
        <v>17</v>
      </c>
      <c r="L229" t="s">
        <v>44</v>
      </c>
      <c r="M229" s="3" t="s">
        <v>19</v>
      </c>
      <c r="N229" s="3" t="s">
        <v>92</v>
      </c>
      <c r="O229">
        <f>O228+J229</f>
        <v>1436.0149999999999</v>
      </c>
    </row>
    <row r="230" spans="1:15">
      <c r="A230" s="2">
        <v>41083</v>
      </c>
      <c r="B230" s="3">
        <v>480</v>
      </c>
      <c r="C230" s="3" t="s">
        <v>3</v>
      </c>
      <c r="F230" t="s">
        <v>174</v>
      </c>
      <c r="G230">
        <v>1.444</v>
      </c>
      <c r="I230" s="3" t="s">
        <v>3</v>
      </c>
      <c r="J230" s="3">
        <f t="shared" si="26"/>
        <v>213.12</v>
      </c>
      <c r="K230" t="s">
        <v>17</v>
      </c>
      <c r="L230" t="s">
        <v>44</v>
      </c>
      <c r="M230" s="3" t="s">
        <v>28</v>
      </c>
      <c r="N230" s="3" t="s">
        <v>92</v>
      </c>
      <c r="O230">
        <f>O229+J230</f>
        <v>1649.1349999999998</v>
      </c>
    </row>
    <row r="231" spans="1:15">
      <c r="A231" s="2">
        <v>41083</v>
      </c>
      <c r="B231" s="3">
        <v>120</v>
      </c>
      <c r="C231" s="3" t="s">
        <v>3</v>
      </c>
      <c r="F231" t="s">
        <v>175</v>
      </c>
      <c r="G231">
        <v>2</v>
      </c>
      <c r="I231" s="3" t="s">
        <v>3</v>
      </c>
      <c r="J231" s="3">
        <f t="shared" si="26"/>
        <v>120</v>
      </c>
      <c r="K231" t="s">
        <v>17</v>
      </c>
      <c r="L231" t="s">
        <v>44</v>
      </c>
      <c r="M231" s="3" t="s">
        <v>28</v>
      </c>
      <c r="N231" s="3" t="s">
        <v>92</v>
      </c>
      <c r="O231">
        <f>O230+J231</f>
        <v>1769.1349999999998</v>
      </c>
    </row>
    <row r="232" spans="1:15">
      <c r="A232" s="2">
        <v>41083</v>
      </c>
      <c r="B232" s="3">
        <v>240</v>
      </c>
      <c r="C232" s="3" t="s">
        <v>3</v>
      </c>
      <c r="F232" t="s">
        <v>173</v>
      </c>
      <c r="G232">
        <v>1.7869999999999999</v>
      </c>
      <c r="I232" s="3" t="s">
        <v>3</v>
      </c>
      <c r="J232" s="3">
        <f t="shared" si="26"/>
        <v>188.88</v>
      </c>
      <c r="K232" t="s">
        <v>17</v>
      </c>
      <c r="L232" t="s">
        <v>18</v>
      </c>
      <c r="M232" s="3" t="s">
        <v>28</v>
      </c>
      <c r="N232" s="3" t="s">
        <v>92</v>
      </c>
      <c r="O232">
        <f>O231+J232</f>
        <v>1958.0149999999999</v>
      </c>
    </row>
    <row r="233" spans="1:15">
      <c r="A233" s="2">
        <v>41083</v>
      </c>
      <c r="B233" s="3">
        <v>60</v>
      </c>
      <c r="C233" s="3" t="s">
        <v>3</v>
      </c>
      <c r="F233" t="s">
        <v>178</v>
      </c>
      <c r="G233">
        <v>2.36</v>
      </c>
      <c r="I233" s="3" t="s">
        <v>3</v>
      </c>
      <c r="J233" s="3">
        <f t="shared" si="26"/>
        <v>81.599999999999994</v>
      </c>
      <c r="K233" t="s">
        <v>17</v>
      </c>
      <c r="L233" t="s">
        <v>18</v>
      </c>
      <c r="M233" s="3" t="s">
        <v>28</v>
      </c>
      <c r="N233" s="3" t="s">
        <v>92</v>
      </c>
      <c r="O233">
        <f>O232+J233</f>
        <v>2039.6149999999998</v>
      </c>
    </row>
    <row r="234" spans="1:15">
      <c r="A234" s="2">
        <v>41083</v>
      </c>
      <c r="B234" s="3">
        <v>70</v>
      </c>
      <c r="C234" s="3" t="s">
        <v>3</v>
      </c>
      <c r="F234" t="s">
        <v>179</v>
      </c>
      <c r="G234">
        <v>1.512</v>
      </c>
      <c r="I234" s="3" t="s">
        <v>3</v>
      </c>
      <c r="J234" s="3">
        <f t="shared" si="26"/>
        <v>35.840000000000003</v>
      </c>
      <c r="K234" t="s">
        <v>17</v>
      </c>
      <c r="L234" t="s">
        <v>18</v>
      </c>
      <c r="M234" s="3" t="s">
        <v>19</v>
      </c>
      <c r="N234" s="3" t="s">
        <v>92</v>
      </c>
      <c r="O234">
        <f>O233+J234</f>
        <v>2075.4549999999999</v>
      </c>
    </row>
    <row r="235" spans="1:15">
      <c r="A235" s="2">
        <v>41083</v>
      </c>
      <c r="B235" s="3">
        <v>30</v>
      </c>
      <c r="C235" s="3" t="s">
        <v>3</v>
      </c>
      <c r="F235" t="s">
        <v>180</v>
      </c>
      <c r="G235">
        <v>2.15</v>
      </c>
      <c r="I235" s="3" t="s">
        <v>3</v>
      </c>
      <c r="J235" s="3">
        <f t="shared" si="26"/>
        <v>34.5</v>
      </c>
      <c r="K235" t="s">
        <v>17</v>
      </c>
      <c r="L235" t="s">
        <v>18</v>
      </c>
      <c r="M235" s="3" t="s">
        <v>19</v>
      </c>
      <c r="N235" s="3" t="s">
        <v>92</v>
      </c>
      <c r="O235">
        <f>O234+J235</f>
        <v>2109.9549999999999</v>
      </c>
    </row>
    <row r="236" spans="1:15">
      <c r="A236" s="2">
        <v>41084</v>
      </c>
      <c r="B236" s="3">
        <v>480</v>
      </c>
      <c r="C236" s="3" t="s">
        <v>3</v>
      </c>
      <c r="F236" t="s">
        <v>176</v>
      </c>
      <c r="G236">
        <v>1.405</v>
      </c>
      <c r="I236" s="3" t="s">
        <v>3</v>
      </c>
      <c r="J236" s="3">
        <f t="shared" si="26"/>
        <v>194.39999999999998</v>
      </c>
      <c r="K236" t="s">
        <v>17</v>
      </c>
      <c r="L236" t="s">
        <v>44</v>
      </c>
      <c r="M236" s="3" t="s">
        <v>19</v>
      </c>
      <c r="N236" s="3" t="s">
        <v>92</v>
      </c>
      <c r="O236">
        <f>O235+J236</f>
        <v>2304.355</v>
      </c>
    </row>
    <row r="237" spans="1:15">
      <c r="A237" s="2">
        <v>41084</v>
      </c>
      <c r="B237" s="3">
        <v>120</v>
      </c>
      <c r="C237" s="3" t="s">
        <v>3</v>
      </c>
      <c r="F237" t="s">
        <v>177</v>
      </c>
      <c r="G237">
        <v>1.8</v>
      </c>
      <c r="I237" s="3" t="s">
        <v>3</v>
      </c>
      <c r="J237" s="3">
        <f t="shared" si="26"/>
        <v>96</v>
      </c>
      <c r="K237" t="s">
        <v>17</v>
      </c>
      <c r="L237" t="s">
        <v>44</v>
      </c>
      <c r="M237" s="3" t="s">
        <v>19</v>
      </c>
      <c r="N237" s="3" t="s">
        <v>92</v>
      </c>
      <c r="O237">
        <f>O236+J237</f>
        <v>2400.355</v>
      </c>
    </row>
    <row r="238" spans="1:15">
      <c r="A238" s="2">
        <v>41085</v>
      </c>
      <c r="B238" s="3">
        <v>15</v>
      </c>
      <c r="C238" s="3" t="s">
        <v>3</v>
      </c>
      <c r="F238" s="9" t="s">
        <v>181</v>
      </c>
      <c r="G238">
        <v>2.1</v>
      </c>
      <c r="I238" s="3" t="s">
        <v>3</v>
      </c>
      <c r="J238" s="3">
        <f t="shared" si="26"/>
        <v>16.5</v>
      </c>
      <c r="K238" t="s">
        <v>17</v>
      </c>
      <c r="L238" t="s">
        <v>18</v>
      </c>
      <c r="M238" s="3" t="s">
        <v>19</v>
      </c>
      <c r="N238" s="3"/>
      <c r="O238">
        <f>O237+J238</f>
        <v>2416.855</v>
      </c>
    </row>
    <row r="239" spans="1:15">
      <c r="A239" s="2">
        <v>41085</v>
      </c>
      <c r="B239" s="3">
        <v>35</v>
      </c>
      <c r="C239" s="3" t="s">
        <v>3</v>
      </c>
      <c r="F239" s="9" t="s">
        <v>182</v>
      </c>
      <c r="G239">
        <v>1.6579999999999999</v>
      </c>
      <c r="I239" s="3" t="s">
        <v>3</v>
      </c>
      <c r="J239" s="3">
        <f t="shared" si="26"/>
        <v>23.029999999999994</v>
      </c>
      <c r="K239" t="s">
        <v>17</v>
      </c>
      <c r="L239" t="s">
        <v>18</v>
      </c>
      <c r="M239" s="3" t="s">
        <v>19</v>
      </c>
      <c r="N239" s="3"/>
      <c r="O239">
        <f>O238+J239</f>
        <v>2439.8850000000002</v>
      </c>
    </row>
    <row r="240" spans="1:15">
      <c r="A240" s="2">
        <v>41085</v>
      </c>
      <c r="B240" s="3">
        <v>35</v>
      </c>
      <c r="C240" s="3" t="s">
        <v>14</v>
      </c>
      <c r="F240" t="s">
        <v>183</v>
      </c>
      <c r="I240" s="3" t="s">
        <v>14</v>
      </c>
      <c r="J240" s="3">
        <f t="shared" si="26"/>
        <v>-35</v>
      </c>
      <c r="K240" t="s">
        <v>17</v>
      </c>
      <c r="L240" t="s">
        <v>18</v>
      </c>
      <c r="M240" s="3" t="s">
        <v>19</v>
      </c>
      <c r="O240">
        <f>O239+J240</f>
        <v>2404.8850000000002</v>
      </c>
    </row>
    <row r="241" spans="1:15">
      <c r="A241" s="2">
        <v>41085</v>
      </c>
      <c r="B241" s="3">
        <v>15</v>
      </c>
      <c r="C241" s="3" t="s">
        <v>14</v>
      </c>
      <c r="F241" t="s">
        <v>184</v>
      </c>
      <c r="I241" s="3" t="s">
        <v>14</v>
      </c>
      <c r="J241" s="3">
        <f t="shared" si="26"/>
        <v>-15</v>
      </c>
      <c r="K241" t="s">
        <v>17</v>
      </c>
      <c r="L241" t="s">
        <v>18</v>
      </c>
      <c r="M241" s="3" t="s">
        <v>19</v>
      </c>
      <c r="O241">
        <f>O240+J241</f>
        <v>2389.8850000000002</v>
      </c>
    </row>
    <row r="242" spans="1:15">
      <c r="A242" s="2">
        <v>41085</v>
      </c>
      <c r="B242" s="3">
        <v>35</v>
      </c>
      <c r="C242" s="3" t="s">
        <v>14</v>
      </c>
      <c r="F242" t="s">
        <v>185</v>
      </c>
      <c r="I242" s="3" t="s">
        <v>14</v>
      </c>
      <c r="J242" s="3">
        <f t="shared" si="26"/>
        <v>-35</v>
      </c>
      <c r="K242" t="s">
        <v>17</v>
      </c>
      <c r="L242" t="s">
        <v>18</v>
      </c>
      <c r="M242" s="3" t="s">
        <v>19</v>
      </c>
      <c r="O242">
        <f>O241+J242</f>
        <v>2354.8850000000002</v>
      </c>
    </row>
    <row r="243" spans="1:15">
      <c r="A243" s="2">
        <v>41085</v>
      </c>
      <c r="B243" s="3">
        <v>15</v>
      </c>
      <c r="C243" s="3" t="s">
        <v>14</v>
      </c>
      <c r="F243" t="s">
        <v>186</v>
      </c>
      <c r="I243" s="3" t="s">
        <v>14</v>
      </c>
      <c r="J243" s="3">
        <f t="shared" si="26"/>
        <v>-15</v>
      </c>
      <c r="K243" t="s">
        <v>17</v>
      </c>
      <c r="L243" t="s">
        <v>18</v>
      </c>
      <c r="M243" s="3" t="s">
        <v>19</v>
      </c>
      <c r="O243">
        <f>O242+J243</f>
        <v>2339.8850000000002</v>
      </c>
    </row>
    <row r="244" spans="1:15">
      <c r="A244" s="2">
        <v>41085</v>
      </c>
      <c r="B244" s="3">
        <v>35</v>
      </c>
      <c r="C244" s="3" t="s">
        <v>14</v>
      </c>
      <c r="F244" t="s">
        <v>187</v>
      </c>
      <c r="I244" s="3" t="s">
        <v>14</v>
      </c>
      <c r="J244" s="3">
        <f t="shared" ref="J244:J270" si="27">B244*G244-B244</f>
        <v>-35</v>
      </c>
      <c r="K244" t="s">
        <v>17</v>
      </c>
      <c r="L244" t="s">
        <v>18</v>
      </c>
      <c r="M244" s="3" t="s">
        <v>19</v>
      </c>
      <c r="O244">
        <f>O243+J244</f>
        <v>2304.8850000000002</v>
      </c>
    </row>
    <row r="245" spans="1:15">
      <c r="A245" s="2">
        <v>41085</v>
      </c>
      <c r="B245" s="3">
        <v>15</v>
      </c>
      <c r="C245" s="3" t="s">
        <v>14</v>
      </c>
      <c r="F245" t="s">
        <v>188</v>
      </c>
      <c r="I245" s="3" t="s">
        <v>14</v>
      </c>
      <c r="J245" s="3">
        <f t="shared" si="27"/>
        <v>-15</v>
      </c>
      <c r="K245" t="s">
        <v>17</v>
      </c>
      <c r="L245" t="s">
        <v>18</v>
      </c>
      <c r="M245" s="3" t="s">
        <v>19</v>
      </c>
      <c r="O245">
        <f>O244+J245</f>
        <v>2289.8850000000002</v>
      </c>
    </row>
    <row r="246" spans="1:15">
      <c r="A246" s="2">
        <v>41085</v>
      </c>
      <c r="B246" s="3">
        <v>70</v>
      </c>
      <c r="C246" s="3" t="s">
        <v>14</v>
      </c>
      <c r="F246" t="s">
        <v>189</v>
      </c>
      <c r="I246" s="3" t="s">
        <v>14</v>
      </c>
      <c r="J246" s="3">
        <f t="shared" si="27"/>
        <v>-70</v>
      </c>
      <c r="K246" t="s">
        <v>17</v>
      </c>
      <c r="L246" t="s">
        <v>44</v>
      </c>
      <c r="M246" s="3" t="s">
        <v>19</v>
      </c>
      <c r="O246">
        <f>O245+J246</f>
        <v>2219.8850000000002</v>
      </c>
    </row>
    <row r="247" spans="1:15">
      <c r="A247" s="2">
        <v>41085</v>
      </c>
      <c r="B247" s="3">
        <v>30</v>
      </c>
      <c r="C247" s="3" t="s">
        <v>14</v>
      </c>
      <c r="F247" t="s">
        <v>190</v>
      </c>
      <c r="I247" s="3" t="s">
        <v>14</v>
      </c>
      <c r="J247" s="3">
        <f t="shared" si="27"/>
        <v>-30</v>
      </c>
      <c r="K247" t="s">
        <v>17</v>
      </c>
      <c r="L247" t="s">
        <v>44</v>
      </c>
      <c r="M247" s="3" t="s">
        <v>19</v>
      </c>
      <c r="O247">
        <f>O246+J247</f>
        <v>2189.8850000000002</v>
      </c>
    </row>
    <row r="248" spans="1:15">
      <c r="A248" s="2">
        <v>41085</v>
      </c>
      <c r="B248" s="3">
        <v>35</v>
      </c>
      <c r="C248" s="3" t="s">
        <v>14</v>
      </c>
      <c r="F248" t="s">
        <v>191</v>
      </c>
      <c r="I248" s="3" t="s">
        <v>14</v>
      </c>
      <c r="J248" s="3">
        <f t="shared" si="27"/>
        <v>-35</v>
      </c>
      <c r="K248" t="s">
        <v>17</v>
      </c>
      <c r="L248" t="s">
        <v>18</v>
      </c>
      <c r="M248" s="3" t="s">
        <v>19</v>
      </c>
      <c r="O248">
        <f>O247+J248</f>
        <v>2154.8850000000002</v>
      </c>
    </row>
    <row r="249" spans="1:15">
      <c r="A249" s="2">
        <v>41085</v>
      </c>
      <c r="B249" s="3">
        <v>15</v>
      </c>
      <c r="C249" s="3" t="s">
        <v>14</v>
      </c>
      <c r="F249" t="s">
        <v>192</v>
      </c>
      <c r="I249" s="3" t="s">
        <v>14</v>
      </c>
      <c r="J249" s="3">
        <f t="shared" si="27"/>
        <v>-15</v>
      </c>
      <c r="K249" t="s">
        <v>17</v>
      </c>
      <c r="L249" t="s">
        <v>18</v>
      </c>
      <c r="M249" s="3" t="s">
        <v>19</v>
      </c>
      <c r="O249">
        <f>O248+J249</f>
        <v>2139.8850000000002</v>
      </c>
    </row>
    <row r="250" spans="1:15">
      <c r="A250" s="2">
        <v>41086</v>
      </c>
      <c r="B250" s="3">
        <v>240</v>
      </c>
      <c r="C250" s="3" t="s">
        <v>3</v>
      </c>
      <c r="F250" t="s">
        <v>189</v>
      </c>
      <c r="G250">
        <v>1.752</v>
      </c>
      <c r="I250" s="3" t="s">
        <v>3</v>
      </c>
      <c r="J250" s="3">
        <f t="shared" si="27"/>
        <v>180.48000000000002</v>
      </c>
      <c r="K250" t="s">
        <v>17</v>
      </c>
      <c r="L250" t="s">
        <v>44</v>
      </c>
      <c r="M250" s="3" t="s">
        <v>28</v>
      </c>
      <c r="O250">
        <f>O249+J250</f>
        <v>2320.3650000000002</v>
      </c>
    </row>
    <row r="251" spans="1:15">
      <c r="A251" s="2">
        <v>41086</v>
      </c>
      <c r="B251" s="3">
        <v>60</v>
      </c>
      <c r="C251" s="3" t="s">
        <v>3</v>
      </c>
      <c r="F251" t="s">
        <v>190</v>
      </c>
      <c r="G251">
        <v>2.1</v>
      </c>
      <c r="I251" s="3" t="s">
        <v>3</v>
      </c>
      <c r="J251" s="3">
        <f t="shared" si="27"/>
        <v>66</v>
      </c>
      <c r="K251" t="s">
        <v>17</v>
      </c>
      <c r="L251" t="s">
        <v>44</v>
      </c>
      <c r="M251" s="3" t="s">
        <v>28</v>
      </c>
      <c r="O251">
        <f>O250+J251</f>
        <v>2386.3650000000002</v>
      </c>
    </row>
    <row r="252" spans="1:15">
      <c r="A252" s="2">
        <v>41086</v>
      </c>
      <c r="B252" s="3">
        <v>120</v>
      </c>
      <c r="C252" s="3" t="s">
        <v>3</v>
      </c>
      <c r="F252" t="s">
        <v>185</v>
      </c>
      <c r="G252">
        <v>1.82</v>
      </c>
      <c r="I252" s="3" t="s">
        <v>3</v>
      </c>
      <c r="J252" s="3">
        <f t="shared" si="27"/>
        <v>98.4</v>
      </c>
      <c r="K252" t="s">
        <v>17</v>
      </c>
      <c r="L252" t="s">
        <v>18</v>
      </c>
      <c r="M252" s="3" t="s">
        <v>28</v>
      </c>
      <c r="O252">
        <f>O251+J252</f>
        <v>2484.7650000000003</v>
      </c>
    </row>
    <row r="253" spans="1:15">
      <c r="A253" s="2">
        <v>41086</v>
      </c>
      <c r="B253" s="3">
        <v>30</v>
      </c>
      <c r="C253" s="3" t="s">
        <v>59</v>
      </c>
      <c r="F253" t="s">
        <v>186</v>
      </c>
      <c r="I253" s="3" t="s">
        <v>59</v>
      </c>
      <c r="J253" s="3"/>
      <c r="K253" t="s">
        <v>17</v>
      </c>
      <c r="L253" t="s">
        <v>18</v>
      </c>
      <c r="M253" s="3" t="s">
        <v>28</v>
      </c>
      <c r="O253">
        <f>O252+J253</f>
        <v>2484.7650000000003</v>
      </c>
    </row>
    <row r="254" spans="1:15">
      <c r="A254" s="2">
        <v>41086</v>
      </c>
      <c r="B254" s="3">
        <v>120</v>
      </c>
      <c r="C254" s="3" t="s">
        <v>14</v>
      </c>
      <c r="F254" t="s">
        <v>187</v>
      </c>
      <c r="I254" s="3" t="s">
        <v>14</v>
      </c>
      <c r="J254" s="3">
        <f t="shared" si="27"/>
        <v>-120</v>
      </c>
      <c r="K254" t="s">
        <v>17</v>
      </c>
      <c r="L254" t="s">
        <v>18</v>
      </c>
      <c r="M254" s="3" t="s">
        <v>28</v>
      </c>
      <c r="O254">
        <f>O253+J254</f>
        <v>2364.7650000000003</v>
      </c>
    </row>
    <row r="255" spans="1:15">
      <c r="A255" s="2">
        <v>41086</v>
      </c>
      <c r="B255" s="3">
        <v>30</v>
      </c>
      <c r="C255" s="3" t="s">
        <v>14</v>
      </c>
      <c r="F255" t="s">
        <v>188</v>
      </c>
      <c r="I255" s="3" t="s">
        <v>14</v>
      </c>
      <c r="J255" s="3">
        <f t="shared" si="27"/>
        <v>-30</v>
      </c>
      <c r="K255" t="s">
        <v>17</v>
      </c>
      <c r="L255" t="s">
        <v>18</v>
      </c>
      <c r="M255" s="3" t="s">
        <v>28</v>
      </c>
      <c r="O255">
        <f>O254+J255</f>
        <v>2334.7650000000003</v>
      </c>
    </row>
    <row r="256" spans="1:15">
      <c r="A256" s="2">
        <v>41086</v>
      </c>
      <c r="B256" s="3">
        <v>120</v>
      </c>
      <c r="C256" s="3" t="s">
        <v>14</v>
      </c>
      <c r="F256" t="s">
        <v>191</v>
      </c>
      <c r="I256" s="3" t="s">
        <v>14</v>
      </c>
      <c r="J256" s="3">
        <f t="shared" si="27"/>
        <v>-120</v>
      </c>
      <c r="K256" t="s">
        <v>17</v>
      </c>
      <c r="L256" t="s">
        <v>18</v>
      </c>
      <c r="M256" s="3" t="s">
        <v>28</v>
      </c>
      <c r="O256">
        <f>O255+J256</f>
        <v>2214.7650000000003</v>
      </c>
    </row>
    <row r="257" spans="1:15">
      <c r="A257" s="2">
        <v>41086</v>
      </c>
      <c r="B257" s="3">
        <v>30</v>
      </c>
      <c r="C257" s="3" t="s">
        <v>14</v>
      </c>
      <c r="F257" t="s">
        <v>192</v>
      </c>
      <c r="I257" s="3" t="s">
        <v>14</v>
      </c>
      <c r="J257" s="3">
        <f t="shared" si="27"/>
        <v>-30</v>
      </c>
      <c r="K257" t="s">
        <v>17</v>
      </c>
      <c r="L257" t="s">
        <v>18</v>
      </c>
      <c r="M257" s="3" t="s">
        <v>28</v>
      </c>
      <c r="O257">
        <f>O256+J257</f>
        <v>2184.7650000000003</v>
      </c>
    </row>
    <row r="258" spans="1:15">
      <c r="A258" s="2">
        <v>41086</v>
      </c>
      <c r="B258" s="3">
        <v>120</v>
      </c>
      <c r="C258" s="3" t="s">
        <v>3</v>
      </c>
      <c r="F258" t="s">
        <v>183</v>
      </c>
      <c r="G258">
        <v>1.54</v>
      </c>
      <c r="I258" s="3" t="s">
        <v>3</v>
      </c>
      <c r="J258" s="3">
        <f t="shared" si="27"/>
        <v>64.800000000000011</v>
      </c>
      <c r="K258" t="s">
        <v>17</v>
      </c>
      <c r="L258" t="s">
        <v>18</v>
      </c>
      <c r="M258" s="3" t="s">
        <v>28</v>
      </c>
      <c r="O258">
        <f>O257+J258</f>
        <v>2249.5650000000005</v>
      </c>
    </row>
    <row r="259" spans="1:15">
      <c r="A259" s="2">
        <v>41086</v>
      </c>
      <c r="B259" s="3">
        <v>30</v>
      </c>
      <c r="C259" s="3" t="s">
        <v>3</v>
      </c>
      <c r="F259" t="s">
        <v>184</v>
      </c>
      <c r="G259">
        <v>2</v>
      </c>
      <c r="I259" s="3" t="s">
        <v>3</v>
      </c>
      <c r="J259" s="3">
        <f t="shared" si="27"/>
        <v>30</v>
      </c>
      <c r="K259" t="s">
        <v>17</v>
      </c>
      <c r="L259" t="s">
        <v>18</v>
      </c>
      <c r="M259" s="3" t="s">
        <v>28</v>
      </c>
      <c r="O259">
        <f>O258+J259</f>
        <v>2279.5650000000005</v>
      </c>
    </row>
    <row r="260" spans="1:15">
      <c r="A260" s="2">
        <v>41087</v>
      </c>
      <c r="B260" s="3">
        <v>70</v>
      </c>
      <c r="C260" s="3" t="s">
        <v>3</v>
      </c>
      <c r="F260" t="s">
        <v>189</v>
      </c>
      <c r="G260">
        <v>1.62</v>
      </c>
      <c r="I260" s="3" t="s">
        <v>3</v>
      </c>
      <c r="J260" s="3">
        <f t="shared" si="27"/>
        <v>43.400000000000006</v>
      </c>
      <c r="K260" t="s">
        <v>17</v>
      </c>
      <c r="L260" t="s">
        <v>44</v>
      </c>
      <c r="M260" s="3" t="s">
        <v>19</v>
      </c>
      <c r="O260">
        <f>O259+J260</f>
        <v>2322.9650000000006</v>
      </c>
    </row>
    <row r="261" spans="1:15">
      <c r="A261" s="2">
        <v>41087</v>
      </c>
      <c r="B261" s="3">
        <v>30</v>
      </c>
      <c r="C261" s="3" t="s">
        <v>3</v>
      </c>
      <c r="F261" t="s">
        <v>190</v>
      </c>
      <c r="G261">
        <v>2</v>
      </c>
      <c r="I261" s="3" t="s">
        <v>3</v>
      </c>
      <c r="J261" s="3">
        <f t="shared" si="27"/>
        <v>30</v>
      </c>
      <c r="K261" t="s">
        <v>17</v>
      </c>
      <c r="L261" t="s">
        <v>44</v>
      </c>
      <c r="M261" s="3" t="s">
        <v>19</v>
      </c>
      <c r="O261">
        <f>O260+J261</f>
        <v>2352.9650000000006</v>
      </c>
    </row>
    <row r="262" spans="1:15">
      <c r="A262" s="2">
        <v>41088</v>
      </c>
      <c r="B262" s="3">
        <v>70</v>
      </c>
      <c r="C262" s="3" t="s">
        <v>3</v>
      </c>
      <c r="F262" t="s">
        <v>193</v>
      </c>
      <c r="G262">
        <v>1.5680000000000001</v>
      </c>
      <c r="I262" s="3" t="s">
        <v>3</v>
      </c>
      <c r="J262" s="3">
        <f t="shared" si="27"/>
        <v>39.760000000000005</v>
      </c>
      <c r="K262" t="s">
        <v>17</v>
      </c>
      <c r="L262" t="s">
        <v>44</v>
      </c>
      <c r="M262" s="3" t="s">
        <v>19</v>
      </c>
      <c r="O262">
        <f>O261+J262</f>
        <v>2392.7250000000008</v>
      </c>
    </row>
    <row r="263" spans="1:15">
      <c r="A263" s="2">
        <v>41088</v>
      </c>
      <c r="B263" s="3">
        <v>30</v>
      </c>
      <c r="C263" s="3" t="s">
        <v>59</v>
      </c>
      <c r="F263" t="s">
        <v>194</v>
      </c>
      <c r="I263" s="3" t="s">
        <v>59</v>
      </c>
      <c r="J263">
        <v>0</v>
      </c>
      <c r="K263" t="s">
        <v>17</v>
      </c>
      <c r="L263" t="s">
        <v>44</v>
      </c>
      <c r="M263" s="3" t="s">
        <v>19</v>
      </c>
      <c r="O263">
        <f>O262+J263</f>
        <v>2392.7250000000008</v>
      </c>
    </row>
    <row r="264" spans="1:15">
      <c r="A264" s="2">
        <v>41088</v>
      </c>
      <c r="B264" s="3">
        <v>35</v>
      </c>
      <c r="C264" s="3" t="s">
        <v>3</v>
      </c>
      <c r="F264" s="10" t="s">
        <v>195</v>
      </c>
      <c r="G264">
        <v>1.4590000000000001</v>
      </c>
      <c r="I264" s="3" t="s">
        <v>3</v>
      </c>
      <c r="J264" s="3">
        <f t="shared" si="27"/>
        <v>16.065000000000005</v>
      </c>
      <c r="K264" t="s">
        <v>17</v>
      </c>
      <c r="L264" t="s">
        <v>18</v>
      </c>
      <c r="M264" s="3" t="s">
        <v>19</v>
      </c>
      <c r="O264">
        <f>O263+J264</f>
        <v>2408.7900000000009</v>
      </c>
    </row>
    <row r="265" spans="1:15">
      <c r="A265" s="2">
        <v>41088</v>
      </c>
      <c r="B265" s="3">
        <v>15</v>
      </c>
      <c r="C265" s="3" t="s">
        <v>14</v>
      </c>
      <c r="F265" s="10" t="s">
        <v>196</v>
      </c>
      <c r="I265" s="3" t="s">
        <v>14</v>
      </c>
      <c r="J265">
        <v>-15</v>
      </c>
      <c r="K265" t="s">
        <v>17</v>
      </c>
      <c r="L265" t="s">
        <v>18</v>
      </c>
      <c r="M265" s="3" t="s">
        <v>19</v>
      </c>
      <c r="O265">
        <f>O264+J265</f>
        <v>2393.7900000000009</v>
      </c>
    </row>
    <row r="266" spans="1:15">
      <c r="A266" s="2">
        <v>41088</v>
      </c>
      <c r="B266" s="3">
        <v>35</v>
      </c>
      <c r="C266" s="3" t="s">
        <v>3</v>
      </c>
      <c r="F266" s="9" t="s">
        <v>197</v>
      </c>
      <c r="G266">
        <v>1.84</v>
      </c>
      <c r="I266" s="3" t="s">
        <v>3</v>
      </c>
      <c r="J266" s="3">
        <f t="shared" si="27"/>
        <v>29.400000000000006</v>
      </c>
      <c r="K266" t="s">
        <v>17</v>
      </c>
      <c r="L266" t="s">
        <v>18</v>
      </c>
      <c r="M266" s="3" t="s">
        <v>19</v>
      </c>
      <c r="O266">
        <f>O265+J266</f>
        <v>2423.190000000001</v>
      </c>
    </row>
    <row r="267" spans="1:15">
      <c r="A267" s="2">
        <v>41088</v>
      </c>
      <c r="B267" s="3">
        <v>15</v>
      </c>
      <c r="C267" s="3" t="s">
        <v>3</v>
      </c>
      <c r="F267" s="9" t="s">
        <v>198</v>
      </c>
      <c r="G267">
        <v>2.6</v>
      </c>
      <c r="I267" s="3" t="s">
        <v>3</v>
      </c>
      <c r="J267" s="3">
        <f t="shared" si="27"/>
        <v>24</v>
      </c>
      <c r="K267" t="s">
        <v>17</v>
      </c>
      <c r="L267" t="s">
        <v>18</v>
      </c>
      <c r="M267" s="3" t="s">
        <v>19</v>
      </c>
      <c r="O267">
        <f>O266+J267</f>
        <v>2447.190000000001</v>
      </c>
    </row>
    <row r="268" spans="1:15">
      <c r="A268" s="2">
        <v>41089</v>
      </c>
      <c r="B268" s="3">
        <v>70</v>
      </c>
      <c r="C268" s="3" t="s">
        <v>14</v>
      </c>
      <c r="F268" s="9" t="s">
        <v>197</v>
      </c>
      <c r="I268" s="3" t="s">
        <v>14</v>
      </c>
      <c r="J268" s="3">
        <f t="shared" si="27"/>
        <v>-70</v>
      </c>
      <c r="K268" t="s">
        <v>17</v>
      </c>
      <c r="L268" t="s">
        <v>44</v>
      </c>
      <c r="M268" s="3" t="s">
        <v>19</v>
      </c>
      <c r="O268">
        <f>O267+J268</f>
        <v>2377.190000000001</v>
      </c>
    </row>
    <row r="269" spans="1:15">
      <c r="A269" s="2">
        <v>41089</v>
      </c>
      <c r="B269" s="3">
        <v>30</v>
      </c>
      <c r="C269" s="3" t="s">
        <v>14</v>
      </c>
      <c r="F269" s="9" t="s">
        <v>198</v>
      </c>
      <c r="I269" s="3" t="s">
        <v>14</v>
      </c>
      <c r="J269" s="3">
        <f t="shared" si="27"/>
        <v>-30</v>
      </c>
      <c r="K269" t="s">
        <v>17</v>
      </c>
      <c r="L269" t="s">
        <v>44</v>
      </c>
      <c r="M269" s="3" t="s">
        <v>19</v>
      </c>
      <c r="O269">
        <f>O268+J269</f>
        <v>2347.190000000001</v>
      </c>
    </row>
    <row r="270" spans="1:15">
      <c r="A270" s="2">
        <v>41089</v>
      </c>
      <c r="B270" s="3">
        <v>70</v>
      </c>
      <c r="C270" s="3" t="s">
        <v>3</v>
      </c>
      <c r="F270" t="s">
        <v>193</v>
      </c>
      <c r="G270">
        <v>1.538</v>
      </c>
      <c r="I270" s="3" t="s">
        <v>3</v>
      </c>
      <c r="J270" s="3">
        <f t="shared" si="27"/>
        <v>37.659999999999997</v>
      </c>
      <c r="K270" t="s">
        <v>17</v>
      </c>
      <c r="L270" t="s">
        <v>44</v>
      </c>
      <c r="M270" s="3" t="s">
        <v>19</v>
      </c>
      <c r="O270">
        <f>O269+J270</f>
        <v>2384.8500000000008</v>
      </c>
    </row>
    <row r="271" spans="1:15">
      <c r="A271" s="2">
        <v>41089</v>
      </c>
      <c r="B271" s="3">
        <v>30</v>
      </c>
      <c r="C271" s="3" t="s">
        <v>59</v>
      </c>
      <c r="F271" t="s">
        <v>194</v>
      </c>
      <c r="I271" s="3" t="s">
        <v>59</v>
      </c>
      <c r="J271">
        <v>0</v>
      </c>
      <c r="K271" t="s">
        <v>17</v>
      </c>
      <c r="L271" t="s">
        <v>44</v>
      </c>
      <c r="M271" s="3" t="s">
        <v>19</v>
      </c>
      <c r="O271">
        <f>O270+J271</f>
        <v>2384.8500000000008</v>
      </c>
    </row>
    <row r="272" spans="1:15">
      <c r="A272" s="2">
        <v>41089</v>
      </c>
      <c r="B272" s="3">
        <v>35</v>
      </c>
      <c r="C272" s="3" t="s">
        <v>3</v>
      </c>
      <c r="F272" s="10" t="s">
        <v>199</v>
      </c>
      <c r="G272">
        <v>1.9350000000000001</v>
      </c>
      <c r="I272" s="3" t="s">
        <v>3</v>
      </c>
      <c r="J272" s="3">
        <f t="shared" ref="J272:J294" si="28">B272*G272-B272</f>
        <v>32.725000000000009</v>
      </c>
      <c r="K272" t="s">
        <v>17</v>
      </c>
      <c r="L272" t="s">
        <v>18</v>
      </c>
      <c r="M272" s="3" t="s">
        <v>19</v>
      </c>
      <c r="O272">
        <f>O271+J272</f>
        <v>2417.5750000000007</v>
      </c>
    </row>
    <row r="273" spans="1:15">
      <c r="A273" s="2">
        <v>41089</v>
      </c>
      <c r="B273" s="3">
        <v>15</v>
      </c>
      <c r="C273" s="3" t="s">
        <v>3</v>
      </c>
      <c r="F273" s="10" t="s">
        <v>200</v>
      </c>
      <c r="G273">
        <v>2.2999999999999998</v>
      </c>
      <c r="I273" s="3" t="s">
        <v>3</v>
      </c>
      <c r="J273" s="3">
        <f t="shared" si="28"/>
        <v>19.5</v>
      </c>
      <c r="K273" t="s">
        <v>17</v>
      </c>
      <c r="L273" t="s">
        <v>18</v>
      </c>
      <c r="M273" s="3" t="s">
        <v>19</v>
      </c>
      <c r="O273">
        <f>O272+J273</f>
        <v>2437.0750000000007</v>
      </c>
    </row>
    <row r="274" spans="1:15">
      <c r="A274" s="2">
        <v>41089</v>
      </c>
      <c r="B274" s="3">
        <v>35</v>
      </c>
      <c r="C274" s="3" t="s">
        <v>3</v>
      </c>
      <c r="F274" t="s">
        <v>201</v>
      </c>
      <c r="G274">
        <v>1.546</v>
      </c>
      <c r="I274" s="3" t="s">
        <v>3</v>
      </c>
      <c r="J274" s="3">
        <f t="shared" si="28"/>
        <v>19.11</v>
      </c>
      <c r="K274" t="s">
        <v>17</v>
      </c>
      <c r="L274" t="s">
        <v>18</v>
      </c>
      <c r="M274" s="3" t="s">
        <v>19</v>
      </c>
      <c r="O274">
        <f>O273+J274</f>
        <v>2456.1850000000009</v>
      </c>
    </row>
    <row r="275" spans="1:15">
      <c r="A275" s="2">
        <v>41089</v>
      </c>
      <c r="B275" s="3">
        <v>15</v>
      </c>
      <c r="C275" s="3" t="s">
        <v>3</v>
      </c>
      <c r="F275" t="s">
        <v>202</v>
      </c>
      <c r="G275">
        <v>2.1</v>
      </c>
      <c r="I275" s="3" t="s">
        <v>3</v>
      </c>
      <c r="J275" s="3">
        <f t="shared" si="28"/>
        <v>16.5</v>
      </c>
      <c r="K275" t="s">
        <v>17</v>
      </c>
      <c r="L275" t="s">
        <v>18</v>
      </c>
      <c r="M275" s="3" t="s">
        <v>19</v>
      </c>
      <c r="O275">
        <f>O274+J275</f>
        <v>2472.6850000000009</v>
      </c>
    </row>
    <row r="276" spans="1:15">
      <c r="A276" s="2">
        <v>41090</v>
      </c>
      <c r="B276" s="3">
        <v>240</v>
      </c>
      <c r="C276" s="3" t="s">
        <v>3</v>
      </c>
      <c r="F276" s="9" t="s">
        <v>203</v>
      </c>
      <c r="G276">
        <v>1.69</v>
      </c>
      <c r="I276" s="3" t="s">
        <v>3</v>
      </c>
      <c r="J276" s="3">
        <f t="shared" si="28"/>
        <v>165.59999999999997</v>
      </c>
      <c r="K276" t="s">
        <v>17</v>
      </c>
      <c r="L276" t="s">
        <v>44</v>
      </c>
      <c r="M276" s="3" t="s">
        <v>28</v>
      </c>
      <c r="O276">
        <f>O275+J276</f>
        <v>2638.2850000000008</v>
      </c>
    </row>
    <row r="277" spans="1:15">
      <c r="A277" s="2">
        <v>41090</v>
      </c>
      <c r="B277" s="3">
        <v>60</v>
      </c>
      <c r="C277" s="3" t="s">
        <v>3</v>
      </c>
      <c r="F277" s="9" t="s">
        <v>197</v>
      </c>
      <c r="G277">
        <v>2.2000000000000002</v>
      </c>
      <c r="I277" s="3" t="s">
        <v>3</v>
      </c>
      <c r="J277" s="3">
        <f t="shared" si="28"/>
        <v>72</v>
      </c>
      <c r="K277" t="s">
        <v>17</v>
      </c>
      <c r="L277" t="s">
        <v>44</v>
      </c>
      <c r="M277" s="3" t="s">
        <v>28</v>
      </c>
      <c r="O277">
        <f>O276+J277</f>
        <v>2710.2850000000008</v>
      </c>
    </row>
    <row r="278" spans="1:15">
      <c r="A278" s="2">
        <v>41090</v>
      </c>
      <c r="B278" s="3">
        <v>35</v>
      </c>
      <c r="C278" s="3" t="s">
        <v>14</v>
      </c>
      <c r="F278" s="10" t="s">
        <v>199</v>
      </c>
      <c r="I278" s="3" t="s">
        <v>14</v>
      </c>
      <c r="J278" s="3">
        <f t="shared" si="28"/>
        <v>-35</v>
      </c>
      <c r="K278" t="s">
        <v>17</v>
      </c>
      <c r="L278" t="s">
        <v>18</v>
      </c>
      <c r="M278" s="3" t="s">
        <v>19</v>
      </c>
      <c r="O278">
        <f>O277+J278</f>
        <v>2675.2850000000008</v>
      </c>
    </row>
    <row r="279" spans="1:15">
      <c r="A279" s="2">
        <v>41090</v>
      </c>
      <c r="B279" s="3">
        <v>15</v>
      </c>
      <c r="C279" s="3" t="s">
        <v>14</v>
      </c>
      <c r="F279" s="10" t="s">
        <v>200</v>
      </c>
      <c r="I279" s="3" t="s">
        <v>14</v>
      </c>
      <c r="J279" s="3">
        <f t="shared" si="28"/>
        <v>-15</v>
      </c>
      <c r="K279" t="s">
        <v>17</v>
      </c>
      <c r="L279" t="s">
        <v>18</v>
      </c>
      <c r="M279" s="3" t="s">
        <v>19</v>
      </c>
      <c r="O279">
        <f>O278+J279</f>
        <v>2660.2850000000008</v>
      </c>
    </row>
    <row r="280" spans="1:15">
      <c r="A280" s="2">
        <v>41090</v>
      </c>
      <c r="B280" s="3">
        <v>35</v>
      </c>
      <c r="C280" s="3" t="s">
        <v>14</v>
      </c>
      <c r="F280" s="10" t="s">
        <v>204</v>
      </c>
      <c r="I280" s="3" t="s">
        <v>14</v>
      </c>
      <c r="J280" s="3">
        <f t="shared" si="28"/>
        <v>-35</v>
      </c>
      <c r="K280" t="s">
        <v>17</v>
      </c>
      <c r="L280" t="s">
        <v>18</v>
      </c>
      <c r="M280" s="3" t="s">
        <v>19</v>
      </c>
      <c r="O280">
        <f>O279+J280</f>
        <v>2625.2850000000008</v>
      </c>
    </row>
    <row r="281" spans="1:15">
      <c r="A281" s="2">
        <v>41090</v>
      </c>
      <c r="B281" s="3">
        <v>15</v>
      </c>
      <c r="C281" s="3" t="s">
        <v>14</v>
      </c>
      <c r="F281" s="10" t="s">
        <v>205</v>
      </c>
      <c r="I281" s="3" t="s">
        <v>14</v>
      </c>
      <c r="J281" s="3">
        <f t="shared" si="28"/>
        <v>-15</v>
      </c>
      <c r="K281" t="s">
        <v>17</v>
      </c>
      <c r="L281" t="s">
        <v>18</v>
      </c>
      <c r="M281" s="3" t="s">
        <v>19</v>
      </c>
      <c r="O281">
        <f>O280+J281</f>
        <v>2610.2850000000008</v>
      </c>
    </row>
    <row r="282" spans="1:15">
      <c r="A282" s="2">
        <v>41090</v>
      </c>
      <c r="B282" s="3">
        <v>35</v>
      </c>
      <c r="C282" s="3" t="s">
        <v>14</v>
      </c>
      <c r="F282" s="10" t="s">
        <v>206</v>
      </c>
      <c r="I282" s="3" t="s">
        <v>14</v>
      </c>
      <c r="J282" s="3">
        <f t="shared" si="28"/>
        <v>-35</v>
      </c>
      <c r="K282" t="s">
        <v>17</v>
      </c>
      <c r="L282" t="s">
        <v>18</v>
      </c>
      <c r="M282" s="3" t="s">
        <v>19</v>
      </c>
      <c r="O282">
        <f>O281+J282</f>
        <v>2575.2850000000008</v>
      </c>
    </row>
    <row r="283" spans="1:15">
      <c r="A283" s="2">
        <v>41090</v>
      </c>
      <c r="B283" s="3">
        <v>15</v>
      </c>
      <c r="C283" s="3" t="s">
        <v>14</v>
      </c>
      <c r="F283" s="10" t="s">
        <v>207</v>
      </c>
      <c r="I283" s="3" t="s">
        <v>14</v>
      </c>
      <c r="J283" s="3">
        <f t="shared" si="28"/>
        <v>-15</v>
      </c>
      <c r="K283" t="s">
        <v>17</v>
      </c>
      <c r="L283" t="s">
        <v>18</v>
      </c>
      <c r="M283" s="3" t="s">
        <v>19</v>
      </c>
      <c r="O283">
        <f>O282+J283</f>
        <v>2560.2850000000008</v>
      </c>
    </row>
    <row r="284" spans="1:15">
      <c r="A284" s="2">
        <v>41091</v>
      </c>
      <c r="B284" s="3">
        <v>120</v>
      </c>
      <c r="C284" s="3" t="s">
        <v>3</v>
      </c>
      <c r="F284" s="10" t="s">
        <v>199</v>
      </c>
      <c r="G284">
        <v>1.7869999999999999</v>
      </c>
      <c r="I284" s="3" t="s">
        <v>3</v>
      </c>
      <c r="J284" s="3">
        <f t="shared" si="28"/>
        <v>94.44</v>
      </c>
      <c r="K284" t="s">
        <v>17</v>
      </c>
      <c r="L284" t="s">
        <v>18</v>
      </c>
      <c r="M284" s="3" t="s">
        <v>28</v>
      </c>
      <c r="O284">
        <f>O283+J284</f>
        <v>2654.7250000000008</v>
      </c>
    </row>
    <row r="285" spans="1:15">
      <c r="A285" s="2">
        <v>41091</v>
      </c>
      <c r="B285" s="3">
        <v>30</v>
      </c>
      <c r="C285" s="3" t="s">
        <v>59</v>
      </c>
      <c r="F285" s="10" t="s">
        <v>200</v>
      </c>
      <c r="I285" s="3" t="s">
        <v>59</v>
      </c>
      <c r="J285" s="3">
        <f t="shared" si="28"/>
        <v>-30</v>
      </c>
      <c r="K285" t="s">
        <v>17</v>
      </c>
      <c r="L285" t="s">
        <v>18</v>
      </c>
      <c r="M285" s="3" t="s">
        <v>28</v>
      </c>
      <c r="O285">
        <f>O284+J285</f>
        <v>2624.7250000000008</v>
      </c>
    </row>
    <row r="286" spans="1:15">
      <c r="A286" s="2">
        <v>41092</v>
      </c>
      <c r="B286" s="3">
        <v>140</v>
      </c>
      <c r="C286" s="3" t="s">
        <v>3</v>
      </c>
      <c r="F286" s="9" t="s">
        <v>208</v>
      </c>
      <c r="G286">
        <v>1.5409999999999999</v>
      </c>
      <c r="I286" s="3" t="s">
        <v>3</v>
      </c>
      <c r="J286" s="3">
        <f t="shared" si="28"/>
        <v>75.739999999999981</v>
      </c>
      <c r="K286" t="s">
        <v>17</v>
      </c>
      <c r="L286" t="s">
        <v>23</v>
      </c>
      <c r="M286" s="3" t="s">
        <v>19</v>
      </c>
      <c r="O286">
        <f>O285+J286</f>
        <v>2700.4650000000006</v>
      </c>
    </row>
    <row r="287" spans="1:15">
      <c r="A287" s="2">
        <v>41092</v>
      </c>
      <c r="B287" s="3">
        <v>60</v>
      </c>
      <c r="C287" s="3" t="s">
        <v>3</v>
      </c>
      <c r="F287" s="9" t="s">
        <v>209</v>
      </c>
      <c r="G287">
        <v>2.2000000000000002</v>
      </c>
      <c r="I287" s="3" t="s">
        <v>3</v>
      </c>
      <c r="J287" s="3">
        <f t="shared" si="28"/>
        <v>72</v>
      </c>
      <c r="K287" t="s">
        <v>17</v>
      </c>
      <c r="L287" t="s">
        <v>23</v>
      </c>
      <c r="M287" s="3" t="s">
        <v>19</v>
      </c>
      <c r="O287">
        <f>O286+J287</f>
        <v>2772.4650000000006</v>
      </c>
    </row>
    <row r="288" spans="1:15">
      <c r="A288" s="2">
        <v>41092</v>
      </c>
      <c r="B288" s="3">
        <v>70</v>
      </c>
      <c r="C288" s="3" t="s">
        <v>14</v>
      </c>
      <c r="F288" s="9" t="s">
        <v>210</v>
      </c>
      <c r="I288" s="3" t="s">
        <v>14</v>
      </c>
      <c r="J288" s="3">
        <f t="shared" si="28"/>
        <v>-70</v>
      </c>
      <c r="K288" t="s">
        <v>17</v>
      </c>
      <c r="L288" t="s">
        <v>44</v>
      </c>
      <c r="M288" s="3" t="s">
        <v>19</v>
      </c>
      <c r="O288">
        <f>O287+J288</f>
        <v>2702.4650000000006</v>
      </c>
    </row>
    <row r="289" spans="1:15">
      <c r="A289" s="2">
        <v>41092</v>
      </c>
      <c r="B289" s="3">
        <v>30</v>
      </c>
      <c r="C289" s="3" t="s">
        <v>14</v>
      </c>
      <c r="F289" s="9" t="s">
        <v>211</v>
      </c>
      <c r="I289" s="3" t="s">
        <v>14</v>
      </c>
      <c r="J289" s="3">
        <f t="shared" si="28"/>
        <v>-30</v>
      </c>
      <c r="K289" t="s">
        <v>17</v>
      </c>
      <c r="L289" t="s">
        <v>44</v>
      </c>
      <c r="M289" s="3" t="s">
        <v>19</v>
      </c>
      <c r="O289">
        <f>O288+J289</f>
        <v>2672.4650000000006</v>
      </c>
    </row>
    <row r="290" spans="1:15">
      <c r="A290" s="2">
        <v>41093</v>
      </c>
      <c r="B290" s="3">
        <v>240</v>
      </c>
      <c r="C290" s="3" t="s">
        <v>3</v>
      </c>
      <c r="F290" s="9" t="s">
        <v>210</v>
      </c>
      <c r="G290">
        <v>1.5489999999999999</v>
      </c>
      <c r="I290" s="3" t="s">
        <v>3</v>
      </c>
      <c r="J290" s="3">
        <f t="shared" si="28"/>
        <v>131.76</v>
      </c>
      <c r="K290" t="s">
        <v>17</v>
      </c>
      <c r="L290" t="s">
        <v>44</v>
      </c>
      <c r="M290" s="3" t="s">
        <v>28</v>
      </c>
      <c r="O290">
        <f>O289+J290</f>
        <v>2804.2250000000004</v>
      </c>
    </row>
    <row r="291" spans="1:15">
      <c r="A291" s="2">
        <v>41093</v>
      </c>
      <c r="B291" s="3">
        <v>60</v>
      </c>
      <c r="C291" s="3" t="s">
        <v>3</v>
      </c>
      <c r="F291" s="9" t="s">
        <v>211</v>
      </c>
      <c r="G291">
        <v>1.8</v>
      </c>
      <c r="I291" s="3" t="s">
        <v>3</v>
      </c>
      <c r="J291" s="3">
        <f t="shared" si="28"/>
        <v>48</v>
      </c>
      <c r="K291" t="s">
        <v>17</v>
      </c>
      <c r="L291" t="s">
        <v>44</v>
      </c>
      <c r="M291" s="3" t="s">
        <v>28</v>
      </c>
      <c r="O291">
        <f>O290+J291</f>
        <v>2852.2250000000004</v>
      </c>
    </row>
    <row r="292" spans="1:15">
      <c r="A292" s="2">
        <v>41093</v>
      </c>
      <c r="B292" s="3">
        <v>35</v>
      </c>
      <c r="C292" s="3" t="s">
        <v>3</v>
      </c>
      <c r="F292" s="9" t="s">
        <v>212</v>
      </c>
      <c r="G292">
        <v>1.9</v>
      </c>
      <c r="I292" s="3" t="s">
        <v>3</v>
      </c>
      <c r="J292" s="3">
        <f t="shared" si="28"/>
        <v>31.5</v>
      </c>
      <c r="K292" t="s">
        <v>17</v>
      </c>
      <c r="L292" t="s">
        <v>18</v>
      </c>
      <c r="M292" s="3" t="s">
        <v>19</v>
      </c>
      <c r="O292">
        <f>O291+J292</f>
        <v>2883.7250000000004</v>
      </c>
    </row>
    <row r="293" spans="1:15">
      <c r="A293" s="2">
        <v>41093</v>
      </c>
      <c r="B293" s="3">
        <v>15</v>
      </c>
      <c r="C293" s="3" t="s">
        <v>3</v>
      </c>
      <c r="F293" s="9" t="s">
        <v>213</v>
      </c>
      <c r="G293">
        <v>2.2999999999999998</v>
      </c>
      <c r="I293" s="3" t="s">
        <v>3</v>
      </c>
      <c r="J293" s="3">
        <f t="shared" si="28"/>
        <v>19.5</v>
      </c>
      <c r="K293" t="s">
        <v>17</v>
      </c>
      <c r="L293" t="s">
        <v>18</v>
      </c>
      <c r="M293" s="3" t="s">
        <v>19</v>
      </c>
      <c r="O293">
        <f>O292+J293</f>
        <v>2903.2250000000004</v>
      </c>
    </row>
    <row r="294" spans="1:15">
      <c r="A294" s="2">
        <v>41093</v>
      </c>
      <c r="B294" s="3">
        <v>70</v>
      </c>
      <c r="C294" s="3" t="s">
        <v>3</v>
      </c>
      <c r="F294" s="9" t="s">
        <v>208</v>
      </c>
      <c r="G294">
        <v>1.5680000000000001</v>
      </c>
      <c r="I294" s="3" t="s">
        <v>3</v>
      </c>
      <c r="J294" s="3">
        <f t="shared" si="28"/>
        <v>39.760000000000005</v>
      </c>
      <c r="K294" t="s">
        <v>17</v>
      </c>
      <c r="L294" t="s">
        <v>44</v>
      </c>
      <c r="M294" s="3" t="s">
        <v>19</v>
      </c>
      <c r="O294">
        <f>O293+J294</f>
        <v>2942.9850000000006</v>
      </c>
    </row>
    <row r="295" spans="1:15">
      <c r="A295" s="2">
        <v>41093</v>
      </c>
      <c r="B295" s="3">
        <v>30</v>
      </c>
      <c r="C295" s="3" t="s">
        <v>59</v>
      </c>
      <c r="F295" s="9" t="s">
        <v>209</v>
      </c>
      <c r="I295" s="3" t="s">
        <v>59</v>
      </c>
      <c r="J295" s="3">
        <v>0</v>
      </c>
      <c r="K295" t="s">
        <v>17</v>
      </c>
      <c r="L295" t="s">
        <v>44</v>
      </c>
      <c r="M295" s="3" t="s">
        <v>19</v>
      </c>
      <c r="O295">
        <f>O294+J295</f>
        <v>2942.9850000000006</v>
      </c>
    </row>
    <row r="296" spans="1:15">
      <c r="A296" s="2">
        <v>41094</v>
      </c>
      <c r="B296" s="3">
        <v>70</v>
      </c>
      <c r="C296" s="3" t="s">
        <v>3</v>
      </c>
      <c r="F296" s="9" t="s">
        <v>208</v>
      </c>
      <c r="G296">
        <v>1.71</v>
      </c>
      <c r="I296" s="3" t="s">
        <v>3</v>
      </c>
      <c r="J296" s="3">
        <f t="shared" ref="J296:J305" si="29">B296*G296-B296</f>
        <v>49.7</v>
      </c>
      <c r="K296" t="s">
        <v>17</v>
      </c>
      <c r="L296" t="s">
        <v>44</v>
      </c>
      <c r="M296" s="3" t="s">
        <v>19</v>
      </c>
      <c r="O296">
        <f>O295+J296</f>
        <v>2992.6850000000004</v>
      </c>
    </row>
    <row r="297" spans="1:15">
      <c r="A297" s="2">
        <v>41094</v>
      </c>
      <c r="B297" s="3">
        <v>30</v>
      </c>
      <c r="C297" s="3" t="s">
        <v>3</v>
      </c>
      <c r="F297" s="9" t="s">
        <v>209</v>
      </c>
      <c r="G297">
        <v>2</v>
      </c>
      <c r="I297" s="3" t="s">
        <v>3</v>
      </c>
      <c r="J297" s="3">
        <f t="shared" si="29"/>
        <v>30</v>
      </c>
      <c r="K297" t="s">
        <v>17</v>
      </c>
      <c r="L297" t="s">
        <v>44</v>
      </c>
      <c r="M297" s="3" t="s">
        <v>19</v>
      </c>
      <c r="O297">
        <f>O296+J297</f>
        <v>3022.6850000000004</v>
      </c>
    </row>
    <row r="298" spans="1:15">
      <c r="A298" s="2">
        <v>41096</v>
      </c>
      <c r="B298" s="3">
        <v>70</v>
      </c>
      <c r="C298" s="3" t="s">
        <v>14</v>
      </c>
      <c r="F298" s="9" t="s">
        <v>214</v>
      </c>
      <c r="I298" s="3" t="s">
        <v>14</v>
      </c>
      <c r="J298" s="3">
        <f t="shared" si="29"/>
        <v>-70</v>
      </c>
      <c r="K298" t="s">
        <v>17</v>
      </c>
      <c r="L298" t="s">
        <v>44</v>
      </c>
      <c r="M298" s="3" t="s">
        <v>19</v>
      </c>
      <c r="O298">
        <f>O297+J298</f>
        <v>2952.6850000000004</v>
      </c>
    </row>
    <row r="299" spans="1:15">
      <c r="A299" s="2">
        <v>41096</v>
      </c>
      <c r="B299" s="3">
        <v>30</v>
      </c>
      <c r="C299" s="3" t="s">
        <v>14</v>
      </c>
      <c r="F299" s="9" t="s">
        <v>215</v>
      </c>
      <c r="I299" s="3" t="s">
        <v>14</v>
      </c>
      <c r="J299" s="3">
        <f t="shared" si="29"/>
        <v>-30</v>
      </c>
      <c r="K299" t="s">
        <v>17</v>
      </c>
      <c r="L299" t="s">
        <v>44</v>
      </c>
      <c r="M299" s="3" t="s">
        <v>19</v>
      </c>
      <c r="O299">
        <f>O298+J299</f>
        <v>2922.6850000000004</v>
      </c>
    </row>
    <row r="300" spans="1:15">
      <c r="A300" s="2">
        <v>41096</v>
      </c>
      <c r="B300" s="3">
        <v>70</v>
      </c>
      <c r="C300" s="3" t="s">
        <v>14</v>
      </c>
      <c r="F300" s="9" t="s">
        <v>216</v>
      </c>
      <c r="I300" s="3" t="s">
        <v>14</v>
      </c>
      <c r="J300" s="3">
        <f t="shared" si="29"/>
        <v>-70</v>
      </c>
      <c r="K300" t="s">
        <v>17</v>
      </c>
      <c r="L300" t="s">
        <v>44</v>
      </c>
      <c r="M300" s="3" t="s">
        <v>19</v>
      </c>
      <c r="O300">
        <f>O299+J300</f>
        <v>2852.6850000000004</v>
      </c>
    </row>
    <row r="301" spans="1:15">
      <c r="A301" s="2">
        <v>41096</v>
      </c>
      <c r="B301" s="3">
        <v>30</v>
      </c>
      <c r="C301" s="3" t="s">
        <v>14</v>
      </c>
      <c r="F301" s="9" t="s">
        <v>217</v>
      </c>
      <c r="I301" s="3" t="s">
        <v>14</v>
      </c>
      <c r="J301" s="3">
        <f t="shared" si="29"/>
        <v>-30</v>
      </c>
      <c r="K301" t="s">
        <v>17</v>
      </c>
      <c r="L301" t="s">
        <v>44</v>
      </c>
      <c r="M301" s="3" t="s">
        <v>19</v>
      </c>
      <c r="O301">
        <f>O300+J301</f>
        <v>2822.6850000000004</v>
      </c>
    </row>
    <row r="302" spans="1:15">
      <c r="A302" s="2">
        <v>41097</v>
      </c>
      <c r="B302" s="3">
        <v>240</v>
      </c>
      <c r="C302" s="3" t="s">
        <v>14</v>
      </c>
      <c r="F302" s="9" t="s">
        <v>214</v>
      </c>
      <c r="G302">
        <v>1.6060000000000001</v>
      </c>
      <c r="I302" s="3" t="s">
        <v>3</v>
      </c>
      <c r="J302" s="3">
        <f t="shared" si="29"/>
        <v>145.44</v>
      </c>
      <c r="K302" t="s">
        <v>17</v>
      </c>
      <c r="L302" t="s">
        <v>44</v>
      </c>
      <c r="M302" s="3" t="s">
        <v>28</v>
      </c>
      <c r="O302">
        <f>O301+J302</f>
        <v>2968.1250000000005</v>
      </c>
    </row>
    <row r="303" spans="1:15">
      <c r="A303" s="2">
        <v>41097</v>
      </c>
      <c r="B303" s="3">
        <v>60</v>
      </c>
      <c r="C303" s="3" t="s">
        <v>14</v>
      </c>
      <c r="F303" s="9" t="s">
        <v>215</v>
      </c>
      <c r="G303">
        <v>1.9</v>
      </c>
      <c r="I303" s="3" t="s">
        <v>3</v>
      </c>
      <c r="J303" s="3">
        <f t="shared" si="29"/>
        <v>54</v>
      </c>
      <c r="K303" t="s">
        <v>17</v>
      </c>
      <c r="L303" t="s">
        <v>44</v>
      </c>
      <c r="M303" s="3" t="s">
        <v>28</v>
      </c>
      <c r="O303">
        <f>O302+J303</f>
        <v>3022.1250000000005</v>
      </c>
    </row>
    <row r="304" spans="1:15">
      <c r="A304" s="2">
        <v>41097</v>
      </c>
      <c r="B304" s="3">
        <v>240</v>
      </c>
      <c r="C304" s="3" t="s">
        <v>14</v>
      </c>
      <c r="F304" s="9" t="s">
        <v>216</v>
      </c>
      <c r="G304">
        <v>1.488</v>
      </c>
      <c r="I304" s="3" t="s">
        <v>3</v>
      </c>
      <c r="J304" s="3">
        <f t="shared" si="29"/>
        <v>117.12</v>
      </c>
      <c r="K304" t="s">
        <v>17</v>
      </c>
      <c r="L304" t="s">
        <v>44</v>
      </c>
      <c r="M304" s="3" t="s">
        <v>28</v>
      </c>
      <c r="O304">
        <f>O303+J304</f>
        <v>3139.2450000000003</v>
      </c>
    </row>
    <row r="305" spans="1:15">
      <c r="A305" s="2">
        <v>41097</v>
      </c>
      <c r="B305" s="3">
        <v>60</v>
      </c>
      <c r="C305" s="3" t="s">
        <v>14</v>
      </c>
      <c r="F305" s="9" t="s">
        <v>217</v>
      </c>
      <c r="G305">
        <v>1.8</v>
      </c>
      <c r="I305" s="3" t="s">
        <v>3</v>
      </c>
      <c r="J305" s="3">
        <f t="shared" si="29"/>
        <v>48</v>
      </c>
      <c r="K305" t="s">
        <v>17</v>
      </c>
      <c r="L305" t="s">
        <v>44</v>
      </c>
      <c r="M305" s="3" t="s">
        <v>28</v>
      </c>
      <c r="O305">
        <f>O304+J305</f>
        <v>3187.2450000000003</v>
      </c>
    </row>
    <row r="317" spans="1:15">
      <c r="J317">
        <f>SUM(J2:J316)</f>
        <v>3187.2450000000003</v>
      </c>
    </row>
  </sheetData>
  <hyperlinks>
    <hyperlink ref="F69" r:id="rId1"/>
    <hyperlink ref="F70" r:id="rId2"/>
    <hyperlink ref="F71" r:id="rId3"/>
    <hyperlink ref="F72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7"/>
  <sheetViews>
    <sheetView tabSelected="1" topLeftCell="B1" workbookViewId="0">
      <selection activeCell="K1" sqref="K1"/>
    </sheetView>
  </sheetViews>
  <sheetFormatPr defaultRowHeight="15"/>
  <cols>
    <col min="1" max="1" width="13.140625" bestFit="1" customWidth="1"/>
    <col min="2" max="2" width="10.85546875" customWidth="1"/>
  </cols>
  <sheetData>
    <row r="2" spans="1:2">
      <c r="A2" s="11" t="s">
        <v>219</v>
      </c>
      <c r="B2" t="s">
        <v>221</v>
      </c>
    </row>
    <row r="3" spans="1:2">
      <c r="A3" s="12">
        <v>41026</v>
      </c>
      <c r="B3" s="14">
        <v>-66.965000000000032</v>
      </c>
    </row>
    <row r="4" spans="1:2">
      <c r="A4" s="12">
        <v>41027</v>
      </c>
      <c r="B4" s="14">
        <v>268.71500000000003</v>
      </c>
    </row>
    <row r="5" spans="1:2">
      <c r="A5" s="12">
        <v>41028</v>
      </c>
      <c r="B5" s="14">
        <v>542.79499999999996</v>
      </c>
    </row>
    <row r="6" spans="1:2">
      <c r="A6" s="12">
        <v>41030</v>
      </c>
      <c r="B6" s="14">
        <v>504.42999999999995</v>
      </c>
    </row>
    <row r="7" spans="1:2">
      <c r="A7" s="12">
        <v>41031</v>
      </c>
      <c r="B7" s="14">
        <v>114.04999999999995</v>
      </c>
    </row>
    <row r="8" spans="1:2">
      <c r="A8" s="12">
        <v>41032</v>
      </c>
      <c r="B8" s="14">
        <v>343.12999999999988</v>
      </c>
    </row>
    <row r="9" spans="1:2">
      <c r="A9" s="12">
        <v>41033</v>
      </c>
      <c r="B9" s="14">
        <v>326.53999999999991</v>
      </c>
    </row>
    <row r="10" spans="1:2">
      <c r="A10" s="12">
        <v>41034</v>
      </c>
      <c r="B10" s="14">
        <v>438.37999999999988</v>
      </c>
    </row>
    <row r="11" spans="1:2">
      <c r="A11" s="12">
        <v>41035</v>
      </c>
      <c r="B11" s="14">
        <v>515.27999999999986</v>
      </c>
    </row>
    <row r="12" spans="1:2">
      <c r="A12" s="12">
        <v>41036</v>
      </c>
      <c r="B12" s="14">
        <v>651.46499999999992</v>
      </c>
    </row>
    <row r="13" spans="1:2">
      <c r="A13" s="12">
        <v>41037</v>
      </c>
      <c r="B13" s="14">
        <v>772.1049999999999</v>
      </c>
    </row>
    <row r="14" spans="1:2">
      <c r="A14" s="12">
        <v>41038</v>
      </c>
      <c r="B14" s="14">
        <v>622.1049999999999</v>
      </c>
    </row>
    <row r="15" spans="1:2">
      <c r="A15" s="12">
        <v>41039</v>
      </c>
      <c r="B15" s="14">
        <v>841.50499999999988</v>
      </c>
    </row>
    <row r="16" spans="1:2">
      <c r="A16" s="12">
        <v>41040</v>
      </c>
      <c r="B16" s="14">
        <v>512.17499999999995</v>
      </c>
    </row>
    <row r="17" spans="1:2">
      <c r="A17" s="12">
        <v>41041</v>
      </c>
      <c r="B17" s="14">
        <v>1025.5349999999999</v>
      </c>
    </row>
    <row r="18" spans="1:2">
      <c r="A18" s="12">
        <v>41042</v>
      </c>
      <c r="B18" s="14">
        <v>425.53499999999985</v>
      </c>
    </row>
    <row r="19" spans="1:2">
      <c r="A19" s="12">
        <v>41043</v>
      </c>
      <c r="B19" s="14">
        <v>468.63499999999988</v>
      </c>
    </row>
    <row r="20" spans="1:2">
      <c r="A20" s="12">
        <v>41044</v>
      </c>
      <c r="B20" s="14">
        <v>144.15499999999986</v>
      </c>
    </row>
    <row r="21" spans="1:2">
      <c r="A21" s="12">
        <v>41045</v>
      </c>
      <c r="B21" s="14">
        <v>704.79499999999973</v>
      </c>
    </row>
    <row r="22" spans="1:2">
      <c r="A22" s="12">
        <v>41046</v>
      </c>
      <c r="B22" s="14">
        <v>754.79499999999973</v>
      </c>
    </row>
    <row r="23" spans="1:2">
      <c r="A23" s="12">
        <v>41047</v>
      </c>
      <c r="B23" s="14">
        <v>769.38499999999976</v>
      </c>
    </row>
    <row r="24" spans="1:2">
      <c r="A24" s="12">
        <v>41048</v>
      </c>
      <c r="B24" s="14">
        <v>953.58499999999981</v>
      </c>
    </row>
    <row r="25" spans="1:2">
      <c r="A25" s="12">
        <v>41049</v>
      </c>
      <c r="B25" s="14">
        <v>853.58499999999981</v>
      </c>
    </row>
    <row r="26" spans="1:2">
      <c r="A26" s="12">
        <v>41050</v>
      </c>
      <c r="B26" s="14">
        <v>1021.7949999999998</v>
      </c>
    </row>
    <row r="27" spans="1:2">
      <c r="A27" s="12">
        <v>41051</v>
      </c>
      <c r="B27" s="14">
        <v>1196.2749999999999</v>
      </c>
    </row>
    <row r="28" spans="1:2">
      <c r="A28" s="12">
        <v>41052</v>
      </c>
      <c r="B28" s="14">
        <v>1220.2749999999999</v>
      </c>
    </row>
    <row r="29" spans="1:2">
      <c r="A29" s="12">
        <v>41053</v>
      </c>
      <c r="B29" s="14">
        <v>1120.2749999999999</v>
      </c>
    </row>
    <row r="30" spans="1:2">
      <c r="A30" s="12">
        <v>41054</v>
      </c>
      <c r="B30" s="14">
        <v>1387.5749999999998</v>
      </c>
    </row>
    <row r="31" spans="1:2">
      <c r="A31" s="12">
        <v>41055</v>
      </c>
      <c r="B31" s="14">
        <v>1601.1749999999997</v>
      </c>
    </row>
    <row r="32" spans="1:2">
      <c r="A32" s="12">
        <v>41057</v>
      </c>
      <c r="B32" s="14">
        <v>1651.6749999999997</v>
      </c>
    </row>
    <row r="33" spans="1:2">
      <c r="A33" s="12">
        <v>41058</v>
      </c>
      <c r="B33" s="14">
        <v>1551.6749999999997</v>
      </c>
    </row>
    <row r="34" spans="1:2">
      <c r="A34" s="12">
        <v>41059</v>
      </c>
      <c r="B34" s="14">
        <v>1251.6749999999997</v>
      </c>
    </row>
    <row r="35" spans="1:2">
      <c r="A35" s="12">
        <v>41060</v>
      </c>
      <c r="B35" s="14">
        <v>651.67499999999973</v>
      </c>
    </row>
    <row r="36" spans="1:2">
      <c r="A36" s="12">
        <v>41061</v>
      </c>
      <c r="B36" s="14">
        <v>742.67499999999973</v>
      </c>
    </row>
    <row r="37" spans="1:2">
      <c r="A37" s="12">
        <v>41062</v>
      </c>
      <c r="B37" s="14">
        <v>1045.6749999999997</v>
      </c>
    </row>
    <row r="38" spans="1:2">
      <c r="A38" s="12">
        <v>41064</v>
      </c>
      <c r="B38" s="14">
        <v>945.67499999999973</v>
      </c>
    </row>
    <row r="39" spans="1:2">
      <c r="A39" s="12">
        <v>41065</v>
      </c>
      <c r="B39" s="14">
        <v>1089.2749999999996</v>
      </c>
    </row>
    <row r="40" spans="1:2">
      <c r="A40" s="12">
        <v>41066</v>
      </c>
      <c r="B40" s="14">
        <v>1173.8349999999996</v>
      </c>
    </row>
    <row r="41" spans="1:2">
      <c r="A41" s="12">
        <v>41068</v>
      </c>
      <c r="B41" s="14">
        <v>1376.8349999999996</v>
      </c>
    </row>
    <row r="42" spans="1:2">
      <c r="A42" s="12">
        <v>41069</v>
      </c>
      <c r="B42" s="14">
        <v>1959.3149999999996</v>
      </c>
    </row>
    <row r="43" spans="1:2">
      <c r="A43" s="12">
        <v>41071</v>
      </c>
      <c r="B43" s="14">
        <v>2325.3149999999996</v>
      </c>
    </row>
    <row r="44" spans="1:2">
      <c r="A44" s="12">
        <v>41072</v>
      </c>
      <c r="B44" s="14">
        <v>2266.5349999999994</v>
      </c>
    </row>
    <row r="45" spans="1:2">
      <c r="A45" s="12">
        <v>41073</v>
      </c>
      <c r="B45" s="14">
        <v>2199.9949999999994</v>
      </c>
    </row>
    <row r="46" spans="1:2">
      <c r="A46" s="12">
        <v>41075</v>
      </c>
      <c r="B46" s="14">
        <v>2136.0449999999996</v>
      </c>
    </row>
    <row r="47" spans="1:2">
      <c r="A47" s="12">
        <v>41076</v>
      </c>
      <c r="B47" s="14">
        <v>2610.6449999999995</v>
      </c>
    </row>
    <row r="48" spans="1:2">
      <c r="A48" s="12">
        <v>41078</v>
      </c>
      <c r="B48" s="14">
        <v>2618.8149999999996</v>
      </c>
    </row>
    <row r="49" spans="1:2">
      <c r="A49" s="12">
        <v>41079</v>
      </c>
      <c r="B49" s="14">
        <v>2450.0149999999994</v>
      </c>
    </row>
    <row r="50" spans="1:2">
      <c r="A50" s="12">
        <v>41080</v>
      </c>
      <c r="B50" s="14">
        <v>2250.0149999999994</v>
      </c>
    </row>
    <row r="51" spans="1:2">
      <c r="A51" s="12">
        <v>41081</v>
      </c>
      <c r="B51" s="14">
        <v>1800.0149999999994</v>
      </c>
    </row>
    <row r="52" spans="1:2">
      <c r="A52" s="12">
        <v>41082</v>
      </c>
      <c r="B52" s="14">
        <v>1636.0149999999994</v>
      </c>
    </row>
    <row r="53" spans="1:2">
      <c r="A53" s="12">
        <v>41083</v>
      </c>
      <c r="B53" s="14">
        <v>2109.9549999999995</v>
      </c>
    </row>
    <row r="54" spans="1:2">
      <c r="A54" s="12">
        <v>41084</v>
      </c>
      <c r="B54" s="14">
        <v>2400.3549999999996</v>
      </c>
    </row>
    <row r="55" spans="1:2">
      <c r="A55" s="12">
        <v>41085</v>
      </c>
      <c r="B55" s="14">
        <v>2139.8849999999993</v>
      </c>
    </row>
    <row r="56" spans="1:2">
      <c r="A56" s="12">
        <v>41086</v>
      </c>
      <c r="B56" s="14">
        <v>2279.5649999999991</v>
      </c>
    </row>
    <row r="57" spans="1:2">
      <c r="A57" s="12">
        <v>41087</v>
      </c>
      <c r="B57" s="14">
        <v>2352.9649999999992</v>
      </c>
    </row>
    <row r="58" spans="1:2">
      <c r="A58" s="12">
        <v>41088</v>
      </c>
      <c r="B58" s="14">
        <v>2447.1899999999991</v>
      </c>
    </row>
    <row r="59" spans="1:2">
      <c r="A59" s="12">
        <v>41089</v>
      </c>
      <c r="B59" s="14">
        <v>2472.684999999999</v>
      </c>
    </row>
    <row r="60" spans="1:2">
      <c r="A60" s="12">
        <v>41090</v>
      </c>
      <c r="B60" s="14">
        <v>2560.2849999999989</v>
      </c>
    </row>
    <row r="61" spans="1:2">
      <c r="A61" s="12">
        <v>41091</v>
      </c>
      <c r="B61" s="14">
        <v>2624.724999999999</v>
      </c>
    </row>
    <row r="62" spans="1:2">
      <c r="A62" s="12">
        <v>41092</v>
      </c>
      <c r="B62" s="14">
        <v>2672.4649999999988</v>
      </c>
    </row>
    <row r="63" spans="1:2">
      <c r="A63" s="12">
        <v>41093</v>
      </c>
      <c r="B63" s="14">
        <v>2942.9849999999988</v>
      </c>
    </row>
    <row r="64" spans="1:2">
      <c r="A64" s="12">
        <v>41094</v>
      </c>
      <c r="B64" s="14">
        <v>3022.6849999999986</v>
      </c>
    </row>
    <row r="65" spans="1:2">
      <c r="A65" s="12">
        <v>41096</v>
      </c>
      <c r="B65" s="14">
        <v>2822.6849999999986</v>
      </c>
    </row>
    <row r="66" spans="1:2">
      <c r="A66" s="12">
        <v>41097</v>
      </c>
      <c r="B66" s="14">
        <v>3187.2449999999985</v>
      </c>
    </row>
    <row r="67" spans="1:2">
      <c r="A67" s="13" t="s">
        <v>220</v>
      </c>
      <c r="B67" s="14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Trey ABC system</vt:lpstr>
      <vt:lpstr>Sheet1</vt:lpstr>
    </vt:vector>
  </TitlesOfParts>
  <Company>Accenture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martin.romba</dc:creator>
  <cp:lastModifiedBy>Carrillo</cp:lastModifiedBy>
  <dcterms:created xsi:type="dcterms:W3CDTF">2012-06-28T10:29:24Z</dcterms:created>
  <dcterms:modified xsi:type="dcterms:W3CDTF">2012-07-09T18:29:52Z</dcterms:modified>
</cp:coreProperties>
</file>